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5480" windowHeight="9780" tabRatio="867" activeTab="1"/>
  </bookViews>
  <sheets>
    <sheet name="Фондовски" sheetId="12" r:id="rId1"/>
    <sheet name="Сопствени" sheetId="18" r:id="rId2"/>
    <sheet name="Донации" sheetId="19" r:id="rId3"/>
    <sheet name="ЗБИРЕН" sheetId="20" r:id="rId4"/>
  </sheets>
  <definedNames>
    <definedName name="_xlnm.Print_Area" localSheetId="2">Донации!$A$1:$BB$180</definedName>
    <definedName name="_xlnm.Print_Area" localSheetId="3">ЗБИРЕН!$A$1:$BB$180</definedName>
    <definedName name="_xlnm.Print_Area" localSheetId="1">Сопствени!$B$2:$BA$163</definedName>
    <definedName name="_xlnm.Print_Area" localSheetId="0">Фондовски!$A$1:$BB$180</definedName>
  </definedNames>
  <calcPr calcId="125725"/>
</workbook>
</file>

<file path=xl/calcChain.xml><?xml version="1.0" encoding="utf-8"?>
<calcChain xmlns="http://schemas.openxmlformats.org/spreadsheetml/2006/main">
  <c r="AD151" i="12"/>
  <c r="AD150"/>
  <c r="AD151" i="18"/>
  <c r="V114" i="12"/>
  <c r="V114" i="20" s="1"/>
  <c r="AD114" i="18"/>
  <c r="BE53"/>
  <c r="BE54"/>
  <c r="BF53"/>
  <c r="BF54" s="1"/>
  <c r="AD150" i="20"/>
  <c r="AD114" i="12"/>
  <c r="AT92" i="19"/>
  <c r="AT90"/>
  <c r="AT89"/>
  <c r="AT88"/>
  <c r="AT87"/>
  <c r="AT85"/>
  <c r="AT84"/>
  <c r="AT83"/>
  <c r="AT82"/>
  <c r="AT81"/>
  <c r="AT80"/>
  <c r="AT78"/>
  <c r="AT77"/>
  <c r="AT76"/>
  <c r="AT75"/>
  <c r="AT74"/>
  <c r="AT66"/>
  <c r="AT65"/>
  <c r="AT64"/>
  <c r="AT63"/>
  <c r="AT62"/>
  <c r="AT61"/>
  <c r="AT59"/>
  <c r="AT58"/>
  <c r="AT57"/>
  <c r="AT56"/>
  <c r="AT55"/>
  <c r="AT54"/>
  <c r="AT53"/>
  <c r="AT52"/>
  <c r="AT51"/>
  <c r="AT48"/>
  <c r="AT40"/>
  <c r="AT39"/>
  <c r="AT38"/>
  <c r="AT37"/>
  <c r="AT36"/>
  <c r="AT35"/>
  <c r="AT34"/>
  <c r="AT33"/>
  <c r="AT31"/>
  <c r="AT30"/>
  <c r="AT92" i="18"/>
  <c r="AT90"/>
  <c r="AT89"/>
  <c r="AT88"/>
  <c r="AT87"/>
  <c r="AT85"/>
  <c r="AT84"/>
  <c r="AT83"/>
  <c r="AT82"/>
  <c r="AT81"/>
  <c r="AT80"/>
  <c r="AT78"/>
  <c r="AT77"/>
  <c r="AT76"/>
  <c r="AT75"/>
  <c r="AT74"/>
  <c r="AT66"/>
  <c r="AT65"/>
  <c r="AT64"/>
  <c r="AT63"/>
  <c r="AT62"/>
  <c r="AT61"/>
  <c r="AT59"/>
  <c r="AT58"/>
  <c r="AT57"/>
  <c r="AT56"/>
  <c r="AT55"/>
  <c r="AT54"/>
  <c r="AT53"/>
  <c r="AT52"/>
  <c r="AT51"/>
  <c r="AT48"/>
  <c r="AT40"/>
  <c r="AT39"/>
  <c r="AT38"/>
  <c r="AT37"/>
  <c r="AT36"/>
  <c r="AT35"/>
  <c r="AT34"/>
  <c r="AT33"/>
  <c r="AT31"/>
  <c r="AT30"/>
  <c r="AT92" i="12"/>
  <c r="AT90"/>
  <c r="AT89"/>
  <c r="AT88"/>
  <c r="AT87"/>
  <c r="AT85"/>
  <c r="AT84"/>
  <c r="AT83"/>
  <c r="AT82"/>
  <c r="AT81"/>
  <c r="AT80"/>
  <c r="AT78"/>
  <c r="AT77"/>
  <c r="AT76"/>
  <c r="AT75"/>
  <c r="AT74"/>
  <c r="AT66"/>
  <c r="AT65"/>
  <c r="AT64"/>
  <c r="AT63"/>
  <c r="AT62"/>
  <c r="AT61"/>
  <c r="AT59"/>
  <c r="AT58"/>
  <c r="AT57"/>
  <c r="AT56"/>
  <c r="AT55"/>
  <c r="AT54"/>
  <c r="AT53"/>
  <c r="AT52"/>
  <c r="AT51"/>
  <c r="AT48"/>
  <c r="AT40"/>
  <c r="AT39"/>
  <c r="AT38"/>
  <c r="AT37"/>
  <c r="AT36"/>
  <c r="AT35"/>
  <c r="AT34"/>
  <c r="AT33"/>
  <c r="AT31"/>
  <c r="AT30"/>
  <c r="AD152" i="20"/>
  <c r="V152"/>
  <c r="AD151"/>
  <c r="V151"/>
  <c r="V150"/>
  <c r="AD149"/>
  <c r="V149"/>
  <c r="AD148"/>
  <c r="V148"/>
  <c r="AD140"/>
  <c r="V140"/>
  <c r="AD139"/>
  <c r="V139"/>
  <c r="AD138"/>
  <c r="V138"/>
  <c r="AD137"/>
  <c r="V137"/>
  <c r="V135" s="1"/>
  <c r="AD136"/>
  <c r="V136"/>
  <c r="AD134"/>
  <c r="V134"/>
  <c r="AD133"/>
  <c r="V133"/>
  <c r="AD132"/>
  <c r="V132"/>
  <c r="AD131"/>
  <c r="V131"/>
  <c r="AD130"/>
  <c r="V130"/>
  <c r="AD129"/>
  <c r="V129"/>
  <c r="AD128"/>
  <c r="V128"/>
  <c r="V127" s="1"/>
  <c r="AD126"/>
  <c r="V126"/>
  <c r="AD125"/>
  <c r="V125"/>
  <c r="AD124"/>
  <c r="V124"/>
  <c r="AD116"/>
  <c r="V116"/>
  <c r="AD115"/>
  <c r="V115"/>
  <c r="V113"/>
  <c r="AD111"/>
  <c r="V111"/>
  <c r="AD110"/>
  <c r="V110"/>
  <c r="AD109"/>
  <c r="V109"/>
  <c r="AD108"/>
  <c r="V108"/>
  <c r="AD107"/>
  <c r="V107"/>
  <c r="AD106"/>
  <c r="V106"/>
  <c r="AD105"/>
  <c r="V105"/>
  <c r="AD103"/>
  <c r="V103"/>
  <c r="AD102"/>
  <c r="V102"/>
  <c r="AD101"/>
  <c r="V101"/>
  <c r="AL92"/>
  <c r="AD92"/>
  <c r="V92"/>
  <c r="AL90"/>
  <c r="AD90"/>
  <c r="V90"/>
  <c r="AL89"/>
  <c r="AD89"/>
  <c r="V89"/>
  <c r="AL88"/>
  <c r="AD88"/>
  <c r="V88"/>
  <c r="AL87"/>
  <c r="AL86" s="1"/>
  <c r="AD87"/>
  <c r="V87"/>
  <c r="AL85"/>
  <c r="AD85"/>
  <c r="V85"/>
  <c r="AL84"/>
  <c r="AD84"/>
  <c r="V84"/>
  <c r="AL83"/>
  <c r="AD83"/>
  <c r="V83"/>
  <c r="AL82"/>
  <c r="AD82"/>
  <c r="V82"/>
  <c r="AL81"/>
  <c r="AD81"/>
  <c r="V81"/>
  <c r="AL80"/>
  <c r="AD80"/>
  <c r="V80"/>
  <c r="AL78"/>
  <c r="AD78"/>
  <c r="V78"/>
  <c r="AL77"/>
  <c r="AD77"/>
  <c r="V77"/>
  <c r="AL76"/>
  <c r="AD76"/>
  <c r="V76"/>
  <c r="AL75"/>
  <c r="AD75"/>
  <c r="V75"/>
  <c r="AL74"/>
  <c r="AD74"/>
  <c r="V74"/>
  <c r="AL66"/>
  <c r="AD66"/>
  <c r="V66"/>
  <c r="AL65"/>
  <c r="AD65"/>
  <c r="V65"/>
  <c r="AL64"/>
  <c r="AD64"/>
  <c r="V64"/>
  <c r="AL63"/>
  <c r="AD63"/>
  <c r="V63"/>
  <c r="AL62"/>
  <c r="AD62"/>
  <c r="V62"/>
  <c r="AL61"/>
  <c r="AD61"/>
  <c r="V61"/>
  <c r="AL59"/>
  <c r="AD59"/>
  <c r="V59"/>
  <c r="AL58"/>
  <c r="AD58"/>
  <c r="V58"/>
  <c r="AL57"/>
  <c r="AD57"/>
  <c r="V57"/>
  <c r="AL56"/>
  <c r="AD56"/>
  <c r="V56"/>
  <c r="AL55"/>
  <c r="AD55"/>
  <c r="V55"/>
  <c r="AL54"/>
  <c r="AD54"/>
  <c r="V54"/>
  <c r="AL53"/>
  <c r="AL50" s="1"/>
  <c r="AD53"/>
  <c r="V53"/>
  <c r="AL52"/>
  <c r="AD52"/>
  <c r="V52"/>
  <c r="AL51"/>
  <c r="AD51"/>
  <c r="V51"/>
  <c r="AL48"/>
  <c r="AD48"/>
  <c r="V48"/>
  <c r="AL40"/>
  <c r="AD40"/>
  <c r="V40"/>
  <c r="AL39"/>
  <c r="AD39"/>
  <c r="V39"/>
  <c r="AL38"/>
  <c r="AD38"/>
  <c r="V38"/>
  <c r="AL37"/>
  <c r="AD37"/>
  <c r="V37"/>
  <c r="AL36"/>
  <c r="AD36"/>
  <c r="V36"/>
  <c r="AL35"/>
  <c r="AD35"/>
  <c r="V35"/>
  <c r="AL34"/>
  <c r="AD34"/>
  <c r="V34"/>
  <c r="AL33"/>
  <c r="AD33"/>
  <c r="V33"/>
  <c r="AL31"/>
  <c r="AD31"/>
  <c r="V31"/>
  <c r="AL30"/>
  <c r="AD30"/>
  <c r="V30"/>
  <c r="V104"/>
  <c r="AD135" i="19"/>
  <c r="V135"/>
  <c r="AD127"/>
  <c r="V127"/>
  <c r="V112" s="1"/>
  <c r="AD112"/>
  <c r="AD104"/>
  <c r="V104"/>
  <c r="AD100"/>
  <c r="AD153" s="1"/>
  <c r="V100"/>
  <c r="AL86"/>
  <c r="AD86"/>
  <c r="AT86" s="1"/>
  <c r="V86"/>
  <c r="AL79"/>
  <c r="AD79"/>
  <c r="V79"/>
  <c r="AL60"/>
  <c r="AD60"/>
  <c r="V60"/>
  <c r="AL50"/>
  <c r="AD50"/>
  <c r="AD49" s="1"/>
  <c r="V50"/>
  <c r="V49" s="1"/>
  <c r="AL32"/>
  <c r="AL29" s="1"/>
  <c r="AD32"/>
  <c r="AD29" s="1"/>
  <c r="V32"/>
  <c r="V29" s="1"/>
  <c r="V91" s="1"/>
  <c r="AD135" i="18"/>
  <c r="V135"/>
  <c r="AD127"/>
  <c r="V127"/>
  <c r="V112" s="1"/>
  <c r="AD104"/>
  <c r="V104"/>
  <c r="AD100"/>
  <c r="V100"/>
  <c r="AL86"/>
  <c r="AD86"/>
  <c r="V86"/>
  <c r="AL79"/>
  <c r="AD79"/>
  <c r="V79"/>
  <c r="AL60"/>
  <c r="AD60"/>
  <c r="V60"/>
  <c r="AL50"/>
  <c r="AD50"/>
  <c r="V50"/>
  <c r="AL32"/>
  <c r="AL29" s="1"/>
  <c r="AD32"/>
  <c r="AT32" s="1"/>
  <c r="V32"/>
  <c r="V29"/>
  <c r="AD135" i="12"/>
  <c r="AD127"/>
  <c r="AD104"/>
  <c r="AD100"/>
  <c r="AL86"/>
  <c r="AD86"/>
  <c r="AL79"/>
  <c r="AD79"/>
  <c r="AL60"/>
  <c r="AD60"/>
  <c r="AL50"/>
  <c r="AD50"/>
  <c r="AD49" s="1"/>
  <c r="AL32"/>
  <c r="AL29" s="1"/>
  <c r="AD32"/>
  <c r="V135"/>
  <c r="V127"/>
  <c r="V104"/>
  <c r="V100"/>
  <c r="V86"/>
  <c r="V79"/>
  <c r="V60"/>
  <c r="V50"/>
  <c r="V32"/>
  <c r="V29" s="1"/>
  <c r="AL49" i="20" l="1"/>
  <c r="AT36"/>
  <c r="AT40"/>
  <c r="AT53"/>
  <c r="AT57"/>
  <c r="AT34"/>
  <c r="AT38"/>
  <c r="AT51"/>
  <c r="AT55"/>
  <c r="AT59"/>
  <c r="AL60"/>
  <c r="AT64"/>
  <c r="AT75"/>
  <c r="AT80"/>
  <c r="AT84"/>
  <c r="V86"/>
  <c r="AT89"/>
  <c r="V100"/>
  <c r="AD127"/>
  <c r="AL91" i="19"/>
  <c r="AL49"/>
  <c r="AD112" i="18"/>
  <c r="AT60" i="12"/>
  <c r="AT50" i="18"/>
  <c r="AL49"/>
  <c r="AT60" i="19"/>
  <c r="V153"/>
  <c r="V79" i="20"/>
  <c r="AD104"/>
  <c r="AL49" i="12"/>
  <c r="AL91" s="1"/>
  <c r="AT62" i="20"/>
  <c r="AT66"/>
  <c r="AT77"/>
  <c r="AT92"/>
  <c r="AD135"/>
  <c r="V112" i="12"/>
  <c r="AD112"/>
  <c r="BF112" s="1"/>
  <c r="AL32" i="20"/>
  <c r="AL29" s="1"/>
  <c r="AL91" s="1"/>
  <c r="AD153" i="18"/>
  <c r="AT79"/>
  <c r="AL79" i="20"/>
  <c r="V153" i="18"/>
  <c r="AD114" i="20"/>
  <c r="V32"/>
  <c r="V29" s="1"/>
  <c r="V49" i="18"/>
  <c r="V91" s="1"/>
  <c r="V50" i="20"/>
  <c r="AD113"/>
  <c r="AD100"/>
  <c r="AT79" i="12"/>
  <c r="AT82" i="20"/>
  <c r="AT32" i="12"/>
  <c r="AL91" i="18"/>
  <c r="AT29" i="19"/>
  <c r="V60" i="20"/>
  <c r="AD86"/>
  <c r="AT86" s="1"/>
  <c r="AD29" i="12"/>
  <c r="AD49" i="18"/>
  <c r="AT49" s="1"/>
  <c r="AT86"/>
  <c r="AT32" i="19"/>
  <c r="AT79"/>
  <c r="AD60" i="20"/>
  <c r="AT60" s="1"/>
  <c r="AT49" i="19"/>
  <c r="V153" i="12"/>
  <c r="AD29" i="18"/>
  <c r="AT60"/>
  <c r="AT50" i="19"/>
  <c r="AD91"/>
  <c r="AT91" s="1"/>
  <c r="AD32" i="20"/>
  <c r="AT32" s="1"/>
  <c r="AD50"/>
  <c r="AT50" s="1"/>
  <c r="AD79"/>
  <c r="AT30"/>
  <c r="V112"/>
  <c r="V153" s="1"/>
  <c r="AT33"/>
  <c r="AT35"/>
  <c r="AT37"/>
  <c r="AT39"/>
  <c r="AT48"/>
  <c r="AT52"/>
  <c r="AT54"/>
  <c r="AT56"/>
  <c r="AT58"/>
  <c r="AT61"/>
  <c r="AT63"/>
  <c r="AT65"/>
  <c r="AT74"/>
  <c r="AT76"/>
  <c r="AT78"/>
  <c r="AT81"/>
  <c r="AT83"/>
  <c r="AT85"/>
  <c r="AT88"/>
  <c r="AT90"/>
  <c r="AT87"/>
  <c r="AT31"/>
  <c r="AT86" i="12"/>
  <c r="AT50"/>
  <c r="V49"/>
  <c r="V91" s="1"/>
  <c r="AT79" i="20" l="1"/>
  <c r="AT49" i="12"/>
  <c r="AD29" i="20"/>
  <c r="AD153" i="12"/>
  <c r="V154" i="18"/>
  <c r="V154" i="20" s="1"/>
  <c r="AD112"/>
  <c r="AD153" s="1"/>
  <c r="V49"/>
  <c r="V91" s="1"/>
  <c r="AT29" i="12"/>
  <c r="AD91"/>
  <c r="AT91" s="1"/>
  <c r="AT29" i="18"/>
  <c r="AD91"/>
  <c r="AT91" s="1"/>
  <c r="AD154" s="1"/>
  <c r="AD49" i="20"/>
  <c r="AT49" s="1"/>
  <c r="AT29"/>
  <c r="AD154" i="12" l="1"/>
  <c r="AD154" i="20" s="1"/>
  <c r="AD91"/>
  <c r="AT91" s="1"/>
</calcChain>
</file>

<file path=xl/sharedStrings.xml><?xml version="1.0" encoding="utf-8"?>
<sst xmlns="http://schemas.openxmlformats.org/spreadsheetml/2006/main" count="1100" uniqueCount="236">
  <si>
    <t>Тековна година</t>
  </si>
  <si>
    <t>12.</t>
  </si>
  <si>
    <t>М.П.</t>
  </si>
  <si>
    <t>Smetka za Sopstveni sredstva</t>
  </si>
  <si>
    <t>ZBIREN BILANS NA PRIHODI I RASHODI</t>
  </si>
  <si>
    <t>66025-00113-737-52</t>
  </si>
  <si>
    <t>66025-00113-531-88</t>
  </si>
  <si>
    <t>Smetka za  sredstva od FZOM</t>
  </si>
  <si>
    <t>66025-00113-485-32</t>
  </si>
  <si>
    <t>Smetka za Sredstva od Donacii</t>
  </si>
  <si>
    <t>Период</t>
  </si>
  <si>
    <t>Контролор</t>
  </si>
  <si>
    <t>Вид.раб.</t>
  </si>
  <si>
    <t>Идентификационен број</t>
  </si>
  <si>
    <t>Резервни кодекси</t>
  </si>
  <si>
    <t>Назив на субјектот   ______________________________________________________________</t>
  </si>
  <si>
    <t>Адреса, седиште и телефон   _______________________________________________________</t>
  </si>
  <si>
    <t>Единствен даночен број    _________________________________________________________</t>
  </si>
  <si>
    <t>( во денари )</t>
  </si>
  <si>
    <t>Ред.         број</t>
  </si>
  <si>
    <t>Група на сметки                       или сметка</t>
  </si>
  <si>
    <t>П О З И Ц И Ј 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</si>
  <si>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</si>
  <si>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</si>
  <si>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</si>
  <si>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</si>
  <si>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</si>
  <si>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</si>
  <si>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</si>
  <si>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</si>
  <si>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</si>
  <si>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</si>
  <si>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</si>
  <si>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</si>
  <si>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</si>
  <si>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</si>
  <si>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</si>
  <si>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</si>
  <si>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</si>
  <si>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Страна 2</t>
  </si>
  <si>
    <t>19.</t>
  </si>
  <si>
    <t>20.</t>
  </si>
  <si>
    <t>21.</t>
  </si>
  <si>
    <t>22.</t>
  </si>
  <si>
    <t>23.</t>
  </si>
  <si>
    <t>.030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</si>
  <si>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</si>
  <si>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</si>
  <si>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</si>
  <si>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</si>
  <si>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</si>
  <si>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</si>
  <si>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</si>
  <si>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</si>
  <si>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</si>
  <si>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</si>
  <si>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</si>
  <si>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</si>
  <si>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</si>
  <si>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</si>
  <si>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</si>
  <si>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</si>
  <si>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</si>
  <si>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</si>
  <si>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</si>
  <si>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</si>
  <si>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</si>
  <si>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</si>
  <si>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</si>
  <si>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</si>
  <si>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Страна 3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</si>
  <si>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</si>
  <si>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</si>
  <si>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</si>
  <si>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</si>
  <si>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</si>
  <si>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</si>
  <si>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</si>
  <si>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</si>
  <si>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</si>
  <si>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</si>
  <si>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</si>
  <si>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</si>
  <si>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</si>
  <si>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</si>
  <si>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</si>
  <si>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</si>
  <si>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</si>
  <si>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</si>
  <si>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</si>
  <si>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Страна 4</t>
  </si>
  <si>
    <t>67.</t>
  </si>
  <si>
    <t>68.</t>
  </si>
  <si>
    <t>69.</t>
  </si>
  <si>
    <t>71.</t>
  </si>
  <si>
    <t>72.</t>
  </si>
  <si>
    <t>73.</t>
  </si>
  <si>
    <t>74.</t>
  </si>
  <si>
    <t>75.</t>
  </si>
  <si>
    <t>Лице одговорно за составување</t>
  </si>
  <si>
    <t xml:space="preserve">Раководител, </t>
  </si>
  <si>
    <t xml:space="preserve">на билансот, </t>
  </si>
  <si>
    <t>____________</t>
  </si>
  <si>
    <t>____________________________________________________________________</t>
  </si>
  <si>
    <t xml:space="preserve">Во  </t>
  </si>
  <si>
    <t>На ден</t>
  </si>
  <si>
    <t>______________________</t>
  </si>
  <si>
    <t>Скопје</t>
  </si>
  <si>
    <t>Назив на корисникот</t>
  </si>
  <si>
    <t>Претходна година                                                               ( почетна состојба )</t>
  </si>
  <si>
    <t>Бруто</t>
  </si>
  <si>
    <t>Нето                                                      ( 6 - 7 )</t>
  </si>
  <si>
    <t>Ознака                     на АОП</t>
  </si>
  <si>
    <t>Исправка на                                          вредноста</t>
  </si>
  <si>
    <t xml:space="preserve">                                       И   з   н   о   с</t>
  </si>
  <si>
    <t>БИЛАНС НА СОСТОЈБА</t>
  </si>
  <si>
    <t>.00</t>
  </si>
  <si>
    <t>I. НЕМАТЕРИЈАЛНИ СРЕДСТВА</t>
  </si>
  <si>
    <t>.010, 011, 012 и 015</t>
  </si>
  <si>
    <t xml:space="preserve">II. МАТЕРИЈАЛНИ ДОБРА И                                                ПРИРОДНИ БОГАТСТВА </t>
  </si>
  <si>
    <t>III. МАТЕРИЈАЛНИ СРЕДСТВА                                                ( од 115 до 121 )</t>
  </si>
  <si>
    <t>Градежни објекти</t>
  </si>
  <si>
    <t>Станови и деловни објекти</t>
  </si>
  <si>
    <t>.020 и 029 д</t>
  </si>
  <si>
    <t>.021 и 029 д</t>
  </si>
  <si>
    <t xml:space="preserve">.022 и 029 </t>
  </si>
  <si>
    <t>Опрема</t>
  </si>
  <si>
    <t xml:space="preserve">.023 и 029 д </t>
  </si>
  <si>
    <t>Повеќегодишни насади</t>
  </si>
  <si>
    <t xml:space="preserve">.024 и 029 д </t>
  </si>
  <si>
    <t>Основно стадо</t>
  </si>
  <si>
    <t>Други материјални средства</t>
  </si>
  <si>
    <t xml:space="preserve">.025 и 029 </t>
  </si>
  <si>
    <t xml:space="preserve">.026 и 029 д </t>
  </si>
  <si>
    <t>Аванси за материјални средства</t>
  </si>
  <si>
    <t>III. 1. МАТЕРИЈАЛНИ СРЕДСТВА  ВО ПОДГОТОВКА</t>
  </si>
  <si>
    <t>.04</t>
  </si>
  <si>
    <t>IV.ДОЛГОРОЧНИ КРЕДИТИ И ПОЗАЈМИЦИ ДАДЕНИ ВО ЗЕМЈАТА И СТРАНСТВО И ОРОЧЕНИ СРЕДСТВА</t>
  </si>
  <si>
    <t>Сметка</t>
  </si>
  <si>
    <r>
      <t xml:space="preserve">I. ПАРИЧНИ СРЕДСТВА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   ( од 126 до 133 )</t>
    </r>
  </si>
  <si>
    <t>Благајна</t>
  </si>
  <si>
    <t>Издвоени парични средства</t>
  </si>
  <si>
    <t>Отворени акредитиви</t>
  </si>
  <si>
    <t>Девизна сметка</t>
  </si>
  <si>
    <t>Девизни акредитиви</t>
  </si>
  <si>
    <t>Девизна благајна</t>
  </si>
  <si>
    <t>Други парични средства</t>
  </si>
  <si>
    <t>II. ХАРТИИ ОД ВРЕДНОСТ</t>
  </si>
  <si>
    <t>122 и 129 д</t>
  </si>
  <si>
    <t>123 и 129 д</t>
  </si>
  <si>
    <t>Побарувања од буџетот</t>
  </si>
  <si>
    <t>Побарувања од фондот</t>
  </si>
  <si>
    <t>Побарувања од купувачи во земјата</t>
  </si>
  <si>
    <t>Побарувања од купувачи во странство</t>
  </si>
  <si>
    <t>IV. ПОБАРУВАЊА ЗА ДАДЕНИ АВАНСИ, ДЕПОЗИТИ И КАУЦИИ</t>
  </si>
  <si>
    <t>V. КРАТКОРОЧНИ ФИНАСИСКИ ПОБАРУВАЊА</t>
  </si>
  <si>
    <t>VI. ПОБАРУВАЊА ОД ВРАБОТЕНИТЕ</t>
  </si>
  <si>
    <t>190 до 197</t>
  </si>
  <si>
    <t>VII. ФИНАСИСКИ ПРЕСМЕТКОВНИ ОДНОСИ</t>
  </si>
  <si>
    <t>VIII. ПОБАРУВАЊА ОД ДРЖАВАТА И ДРУГИ ИНСТИТУЦИИ</t>
  </si>
  <si>
    <t>IX. АКТИВНИ ВРЕМЕНСКИ РАЗГРАНИЧУВАЊА</t>
  </si>
  <si>
    <t>Други активни временски разграничувања</t>
  </si>
  <si>
    <t>65, 66 и 67</t>
  </si>
  <si>
    <r>
      <rPr>
        <sz val="8"/>
        <color theme="1"/>
        <rFont val="Calibri"/>
        <family val="2"/>
        <charset val="204"/>
        <scheme val="minor"/>
      </rPr>
      <t>.</t>
    </r>
    <r>
      <rPr>
        <sz val="12"/>
        <color theme="1"/>
        <rFont val="Calibri"/>
        <family val="2"/>
        <charset val="204"/>
        <scheme val="minor"/>
      </rPr>
      <t>090</t>
    </r>
  </si>
  <si>
    <r>
      <rPr>
        <sz val="8"/>
        <color theme="1"/>
        <rFont val="Calibri"/>
        <family val="2"/>
        <charset val="204"/>
        <scheme val="minor"/>
      </rPr>
      <t>.</t>
    </r>
    <r>
      <rPr>
        <sz val="12"/>
        <color theme="1"/>
        <rFont val="Calibri"/>
        <family val="2"/>
        <charset val="204"/>
        <scheme val="minor"/>
      </rPr>
      <t>092</t>
    </r>
  </si>
  <si>
    <r>
      <rPr>
        <sz val="8"/>
        <color theme="1"/>
        <rFont val="Calibri"/>
        <family val="2"/>
        <charset val="204"/>
        <scheme val="minor"/>
      </rPr>
      <t>.</t>
    </r>
    <r>
      <rPr>
        <sz val="12"/>
        <color theme="1"/>
        <rFont val="Calibri"/>
        <family val="2"/>
        <charset val="204"/>
        <scheme val="minor"/>
      </rPr>
      <t>095</t>
    </r>
  </si>
  <si>
    <r>
      <rPr>
        <sz val="8"/>
        <color theme="1"/>
        <rFont val="Calibri"/>
        <family val="2"/>
        <charset val="204"/>
        <scheme val="minor"/>
      </rPr>
      <t>.</t>
    </r>
    <r>
      <rPr>
        <sz val="12"/>
        <color theme="1"/>
        <rFont val="Calibri"/>
        <family val="2"/>
        <charset val="204"/>
        <scheme val="minor"/>
      </rPr>
      <t>08</t>
    </r>
  </si>
  <si>
    <t>990 до 994</t>
  </si>
  <si>
    <t>Материјали</t>
  </si>
  <si>
    <t>Резервни делови</t>
  </si>
  <si>
    <t>Ситен инвентар</t>
  </si>
  <si>
    <t>Производство</t>
  </si>
  <si>
    <t>Готови производи</t>
  </si>
  <si>
    <t>Стоки, аванси, депозити и кауции</t>
  </si>
  <si>
    <t>Непокриени расходи од поранешни години</t>
  </si>
  <si>
    <t xml:space="preserve">Непокриени расходи </t>
  </si>
  <si>
    <t>Примени долгорочни кредити и заеми</t>
  </si>
  <si>
    <t>Износ на денот на билансирање                                        ( тековна година)</t>
  </si>
  <si>
    <r>
      <rPr>
        <b/>
        <sz val="16"/>
        <color theme="1"/>
        <rFont val="Calibri"/>
        <family val="2"/>
        <charset val="204"/>
        <scheme val="minor"/>
      </rPr>
      <t xml:space="preserve">I. ПАСИВА: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04"/>
        <scheme val="minor"/>
      </rPr>
      <t xml:space="preserve">      ИЗВОРИ НА ДЕЛОВНИ                                                    СРЕДСТВА</t>
    </r>
    <r>
      <rPr>
        <sz val="14"/>
        <color theme="1"/>
        <rFont val="Calibri"/>
        <family val="2"/>
        <charset val="204"/>
        <scheme val="minor"/>
      </rPr>
      <t xml:space="preserve"> (162+163)</t>
    </r>
  </si>
  <si>
    <t>Државен - јавен капитал</t>
  </si>
  <si>
    <t>Останат капитал ( залихи на материјали, резервни делови, ситен инвентар и хартии од вредност</t>
  </si>
  <si>
    <t>II РЕВАЛОРИЗАЦИОНА РЕЗЕРВА</t>
  </si>
  <si>
    <t>Обврски по долгорочни кредити</t>
  </si>
  <si>
    <t>Вложувања од странски лица</t>
  </si>
  <si>
    <t>Кредити од банки во земјата</t>
  </si>
  <si>
    <t>Други кредити во земјата</t>
  </si>
  <si>
    <t>Кредити од странство</t>
  </si>
  <si>
    <t>Долгорочни обврски за примени депозити и кауции</t>
  </si>
  <si>
    <t>Други долгорочни обврски</t>
  </si>
  <si>
    <r>
      <rPr>
        <b/>
        <sz val="14"/>
        <color theme="1"/>
        <rFont val="Calibri"/>
        <family val="2"/>
        <charset val="204"/>
        <scheme val="minor"/>
      </rPr>
      <t xml:space="preserve">IV. ТЕКОВНИ ОБВРСКИ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         ( 174+175+180+181+189+195+196+197+198 )</t>
    </r>
  </si>
  <si>
    <t>а) Краткорочни обврски по основ на хартии од вредност</t>
  </si>
  <si>
    <r>
      <t xml:space="preserve">б) Краткорочни обрски спрема добавувачи </t>
    </r>
    <r>
      <rPr>
        <sz val="12"/>
        <color theme="1"/>
        <rFont val="Calibri"/>
        <family val="2"/>
        <charset val="204"/>
        <scheme val="minor"/>
      </rPr>
      <t>(од 176 до 179 )</t>
    </r>
  </si>
  <si>
    <t>Обврски спрема добавувачи во земјата</t>
  </si>
  <si>
    <t>Обврски спрема добавувачи во странство</t>
  </si>
  <si>
    <t>Страна 5</t>
  </si>
  <si>
    <t>955 до 999</t>
  </si>
  <si>
    <t>Страна 6</t>
  </si>
  <si>
    <t>Обврски спрема добавувачи за нефактурирани стоки, материјали и услуги</t>
  </si>
  <si>
    <t>Обврски спрема добавувачи - граѓани</t>
  </si>
  <si>
    <t>в) Примени аванси, депозити и кауции</t>
  </si>
  <si>
    <t>г) Краткорочни финасиски обврски                                                                         ( од 182 до 188 )</t>
  </si>
  <si>
    <t>Обврски од заедничко работење со субјектите</t>
  </si>
  <si>
    <t>Обврски за кредити во земјата</t>
  </si>
  <si>
    <t>Обврски за кредити во странаство</t>
  </si>
  <si>
    <t>Обврски за вложени средства во земјата</t>
  </si>
  <si>
    <t>Други краткорочни финасиски обврски</t>
  </si>
  <si>
    <t>Обврски спрема работниците</t>
  </si>
  <si>
    <t>Обврски по запирање на работниците</t>
  </si>
  <si>
    <t>д) Обврски  спрема државата и други институции  (од 190 до 194 )</t>
  </si>
  <si>
    <t xml:space="preserve"> Обврски за  данок на додадена вредност </t>
  </si>
  <si>
    <t>Обврски за акцизи</t>
  </si>
  <si>
    <t>Обврски за царини и царински давачки</t>
  </si>
  <si>
    <t>Обврски за даноци и придонеси по договор за дело и авторско дело</t>
  </si>
  <si>
    <t>Обврски за други даноци и придонеси</t>
  </si>
  <si>
    <t>е) Обврски за даноци и придонеси од добивка</t>
  </si>
  <si>
    <t>з) Пасивни временски разграничувања</t>
  </si>
  <si>
    <r>
      <t xml:space="preserve">III. ДОЛГОРОЧНИ ОБВРСКИ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 </t>
    </r>
    <r>
      <rPr>
        <sz val="12"/>
        <color theme="1"/>
        <rFont val="Calibri"/>
        <family val="2"/>
        <charset val="204"/>
        <scheme val="minor"/>
      </rPr>
      <t xml:space="preserve">    (од 166 до 172 )</t>
    </r>
  </si>
  <si>
    <r>
      <rPr>
        <b/>
        <sz val="14"/>
        <color theme="1"/>
        <rFont val="Calibri"/>
        <family val="2"/>
        <charset val="204"/>
        <scheme val="minor"/>
      </rPr>
      <t xml:space="preserve">V. ИЗВОРИ НА ДРУГИ СРЕДСТВА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Извори на други средства </t>
    </r>
  </si>
  <si>
    <r>
      <rPr>
        <b/>
        <sz val="16"/>
        <color theme="1"/>
        <rFont val="Calibri"/>
        <family val="2"/>
        <charset val="204"/>
        <scheme val="minor"/>
      </rPr>
      <t xml:space="preserve">ВКУПНА ПАСИВА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 ( 161+164+165+173+199 )</t>
    </r>
  </si>
  <si>
    <t>ВОНБИЛАНСНА ЕВИДЕНЦИЈА - ПАСИВА</t>
  </si>
  <si>
    <t>ВОНБИЛАНСНА ЕВИДЕНЦИЈА - АКТИВА</t>
  </si>
  <si>
    <t>ѓ) Финансиски и пресметковни односи</t>
  </si>
  <si>
    <t>ж) Краткорочни обврски за плати и                                          други обврски спрема вработените</t>
  </si>
  <si>
    <t>_______________</t>
  </si>
  <si>
    <r>
      <t xml:space="preserve">III. ПОБАРУВАЊА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( од 136 до 139 )</t>
    </r>
  </si>
  <si>
    <r>
      <rPr>
        <b/>
        <sz val="16"/>
        <color theme="1"/>
        <rFont val="Calibri"/>
        <family val="2"/>
        <charset val="204"/>
        <scheme val="minor"/>
      </rPr>
      <t xml:space="preserve">ВКУПНА АКТИВА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( 111+124+147+154+158 )</t>
    </r>
  </si>
  <si>
    <r>
      <rPr>
        <b/>
        <sz val="14"/>
        <color theme="1"/>
        <rFont val="Calibri"/>
        <family val="2"/>
        <charset val="204"/>
        <scheme val="minor"/>
      </rPr>
      <t>В) МАТЕРИЈАЛИ, РЕЗЕРВНИ                                            ДЕЛОВИ И СИТЕН ИНВЕНТАР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      ( од 148 до 153 )</t>
    </r>
  </si>
  <si>
    <r>
      <rPr>
        <b/>
        <sz val="14"/>
        <color theme="1"/>
        <rFont val="Calibri"/>
        <family val="2"/>
        <charset val="204"/>
        <scheme val="minor"/>
      </rPr>
      <t xml:space="preserve">Б) ПАРИЧНИ СРЕДСТВА И ПОБАРУВАЊА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  ( 125+134+135+140+141+142+143+144+145+146 )</t>
    </r>
  </si>
  <si>
    <r>
      <rPr>
        <b/>
        <sz val="14"/>
        <color theme="1"/>
        <rFont val="Calibri"/>
        <family val="2"/>
        <charset val="204"/>
        <scheme val="minor"/>
      </rPr>
      <t xml:space="preserve">Г) НЕПОКРИЕНИ РАСХОДИ И                                                   ДРУГИ ДОЛГОРОЧНИ КРЕДИТИ И ЗАЕМИ    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     (од 155 до 157 )</t>
    </r>
  </si>
  <si>
    <t>Д) ДРУГИ СРЕДСТВА</t>
  </si>
  <si>
    <r>
      <rPr>
        <b/>
        <sz val="16"/>
        <color theme="1"/>
        <rFont val="Calibri"/>
        <family val="2"/>
        <charset val="204"/>
        <scheme val="minor"/>
      </rPr>
      <t xml:space="preserve">     АКТИВА:       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 xml:space="preserve"> А.  ПОСТОЈАНИ СРЕДСТВА          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.    ( 112+113+114+122+123 )</t>
    </r>
  </si>
  <si>
    <t>ЗБИРЕН</t>
  </si>
  <si>
    <r>
      <t xml:space="preserve">ул. Водњанска бр. 17 ,  Скопје                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</si>
  <si>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ЈЗУ Универзитетска клиника за Токсикологија</t>
  </si>
  <si>
    <t>на ден  31.12.2016  година</t>
  </si>
  <si>
    <t>на ден  31.12.2016 година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</si>
</sst>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MAC C Times"/>
      <family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MAC C Times"/>
      <family val="1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00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8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5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5" fillId="0" borderId="1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0" xfId="0" applyFont="1"/>
    <xf numFmtId="0" fontId="10" fillId="0" borderId="0" xfId="0" applyFont="1"/>
    <xf numFmtId="0" fontId="0" fillId="0" borderId="0" xfId="0" applyBorder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Alignment="1"/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center"/>
    </xf>
    <xf numFmtId="3" fontId="13" fillId="4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/>
    <xf numFmtId="0" fontId="21" fillId="0" borderId="0" xfId="0" applyFont="1"/>
    <xf numFmtId="0" fontId="17" fillId="0" borderId="0" xfId="0" applyFont="1"/>
    <xf numFmtId="0" fontId="22" fillId="0" borderId="0" xfId="0" applyFont="1" applyAlignment="1">
      <alignment horizontal="left" indent="6"/>
    </xf>
    <xf numFmtId="0" fontId="15" fillId="0" borderId="0" xfId="0" applyFont="1" applyAlignment="1"/>
    <xf numFmtId="0" fontId="17" fillId="0" borderId="0" xfId="0" applyFont="1" applyAlignment="1"/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4" fillId="0" borderId="4" xfId="0" applyFont="1" applyBorder="1" applyAlignment="1">
      <alignment horizontal="center" vertical="top" wrapText="1"/>
    </xf>
    <xf numFmtId="0" fontId="24" fillId="2" borderId="4" xfId="0" applyFont="1" applyFill="1" applyBorder="1" applyAlignment="1">
      <alignment horizontal="center" vertical="top" wrapText="1"/>
    </xf>
    <xf numFmtId="3" fontId="0" fillId="0" borderId="0" xfId="0" applyNumberFormat="1"/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3" fontId="20" fillId="4" borderId="0" xfId="0" applyNumberFormat="1" applyFont="1" applyFill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3" fontId="20" fillId="4" borderId="21" xfId="0" applyNumberFormat="1" applyFont="1" applyFill="1" applyBorder="1" applyAlignment="1">
      <alignment horizontal="right" vertical="center"/>
    </xf>
    <xf numFmtId="3" fontId="20" fillId="4" borderId="26" xfId="0" applyNumberFormat="1" applyFont="1" applyFill="1" applyBorder="1" applyAlignment="1">
      <alignment horizontal="right" vertical="center"/>
    </xf>
    <xf numFmtId="3" fontId="20" fillId="3" borderId="21" xfId="0" applyNumberFormat="1" applyFont="1" applyFill="1" applyBorder="1" applyAlignment="1">
      <alignment horizontal="right" vertical="center"/>
    </xf>
    <xf numFmtId="3" fontId="20" fillId="3" borderId="26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3" fontId="20" fillId="4" borderId="29" xfId="0" applyNumberFormat="1" applyFont="1" applyFill="1" applyBorder="1" applyAlignment="1">
      <alignment horizontal="right" vertical="center"/>
    </xf>
    <xf numFmtId="3" fontId="20" fillId="4" borderId="30" xfId="0" applyNumberFormat="1" applyFont="1" applyFill="1" applyBorder="1" applyAlignment="1">
      <alignment horizontal="right" vertic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16" fontId="12" fillId="0" borderId="1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0" fillId="0" borderId="1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7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21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3" fontId="13" fillId="4" borderId="29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right" vertical="center"/>
    </xf>
    <xf numFmtId="3" fontId="20" fillId="4" borderId="15" xfId="0" applyNumberFormat="1" applyFont="1" applyFill="1" applyBorder="1" applyAlignment="1">
      <alignment horizontal="right" vertical="center"/>
    </xf>
    <xf numFmtId="3" fontId="20" fillId="4" borderId="2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25" fillId="0" borderId="21" xfId="0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5BE9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A164"/>
  <sheetViews>
    <sheetView topLeftCell="B1" zoomScale="79" zoomScaleNormal="79" workbookViewId="0">
      <selection activeCell="AE160" sqref="AE160"/>
    </sheetView>
  </sheetViews>
  <sheetFormatPr defaultRowHeight="15"/>
  <cols>
    <col min="1" max="1" width="1.5703125" customWidth="1"/>
    <col min="2" max="2" width="1.140625" customWidth="1"/>
    <col min="3" max="5" width="2.85546875" customWidth="1"/>
    <col min="6" max="6" width="10.85546875" customWidth="1"/>
    <col min="7" max="14" width="3" customWidth="1"/>
    <col min="15" max="15" width="10" customWidth="1"/>
    <col min="16" max="16" width="9" customWidth="1"/>
    <col min="17" max="31" width="3" customWidth="1"/>
    <col min="32" max="53" width="2.85546875" customWidth="1"/>
    <col min="54" max="54" width="1.28515625" customWidth="1"/>
    <col min="55" max="55" width="2.85546875" customWidth="1"/>
    <col min="56" max="56" width="2.140625" customWidth="1"/>
    <col min="58" max="58" width="17.5703125" customWidth="1"/>
  </cols>
  <sheetData>
    <row r="1" spans="2:79" ht="5.25" customHeight="1"/>
    <row r="2" spans="2:79" ht="3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2:79" ht="16.5" customHeight="1">
      <c r="B3" s="7"/>
      <c r="C3" s="26"/>
      <c r="D3" s="26"/>
      <c r="E3" s="26"/>
      <c r="F3" s="26"/>
      <c r="G3" s="26"/>
      <c r="H3" s="26"/>
      <c r="I3" s="26"/>
      <c r="J3" s="26"/>
      <c r="K3" s="26"/>
      <c r="L3" s="8"/>
      <c r="M3" s="9"/>
      <c r="N3" s="9"/>
      <c r="O3" s="26"/>
      <c r="P3" s="26"/>
      <c r="Q3" s="8"/>
      <c r="R3" s="8"/>
      <c r="V3" s="26"/>
      <c r="W3" s="26"/>
      <c r="X3" s="26"/>
      <c r="Y3" s="26"/>
      <c r="Z3" s="26"/>
      <c r="AA3" s="26"/>
      <c r="AB3" s="26"/>
      <c r="AC3" s="26"/>
      <c r="AD3" s="26"/>
      <c r="AE3" s="26"/>
      <c r="AF3" s="10"/>
      <c r="AG3" s="29"/>
      <c r="AH3" s="11"/>
      <c r="AI3" s="25"/>
      <c r="AJ3" s="25"/>
      <c r="AK3" s="25"/>
      <c r="AL3" s="25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11"/>
      <c r="BI3" s="11"/>
      <c r="BJ3" s="11"/>
      <c r="BK3" s="11"/>
      <c r="BL3" s="11"/>
      <c r="BM3" s="11"/>
      <c r="BN3" s="11"/>
    </row>
    <row r="4" spans="2:79" ht="15.75" customHeight="1">
      <c r="B4" s="7"/>
      <c r="C4" s="26"/>
      <c r="D4" s="26"/>
      <c r="E4" s="26"/>
      <c r="F4" s="26"/>
      <c r="G4" s="26"/>
      <c r="H4" s="26"/>
      <c r="I4" s="26"/>
      <c r="J4" s="26"/>
      <c r="K4" s="26"/>
      <c r="L4" s="159" t="s">
        <v>10</v>
      </c>
      <c r="M4" s="159"/>
      <c r="N4" s="159"/>
      <c r="O4" s="154"/>
      <c r="P4" s="154"/>
      <c r="Q4" s="160" t="s">
        <v>11</v>
      </c>
      <c r="R4" s="160"/>
      <c r="S4" s="160"/>
      <c r="T4" s="160"/>
      <c r="U4" s="160"/>
      <c r="V4" s="26"/>
      <c r="W4" s="154"/>
      <c r="X4" s="154"/>
      <c r="Y4" s="154"/>
      <c r="Z4" s="154"/>
      <c r="AA4" s="154"/>
      <c r="AB4" s="154"/>
      <c r="AC4" s="154"/>
      <c r="AD4" s="154"/>
      <c r="AE4" s="26"/>
      <c r="AF4" s="10"/>
      <c r="AG4" s="29"/>
      <c r="AH4" s="11"/>
      <c r="AI4" s="25"/>
      <c r="AJ4" s="25"/>
      <c r="AK4" s="25"/>
      <c r="AL4" s="25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11"/>
      <c r="BI4" s="11"/>
      <c r="BJ4" s="11"/>
      <c r="BK4" s="11"/>
      <c r="BL4" s="11"/>
      <c r="BM4" s="11"/>
      <c r="BN4" s="12"/>
    </row>
    <row r="5" spans="2:79" ht="6" customHeight="1" thickBo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I5" s="16"/>
      <c r="BJ5" s="16"/>
      <c r="BK5" s="16"/>
      <c r="BL5" s="16"/>
      <c r="BM5" s="16"/>
      <c r="BN5" s="16"/>
    </row>
    <row r="6" spans="2:79" ht="16.5" customHeight="1" thickBot="1">
      <c r="B6" s="7"/>
      <c r="C6" s="8"/>
      <c r="D6" s="8"/>
      <c r="E6" s="8"/>
      <c r="F6" s="26"/>
      <c r="G6" s="68"/>
      <c r="H6" s="68">
        <v>6</v>
      </c>
      <c r="I6" s="68">
        <v>2</v>
      </c>
      <c r="J6" s="68">
        <v>5</v>
      </c>
      <c r="K6" s="68">
        <v>9</v>
      </c>
      <c r="L6" s="68">
        <v>8</v>
      </c>
      <c r="M6" s="68">
        <v>6</v>
      </c>
      <c r="N6" s="68">
        <v>3</v>
      </c>
      <c r="O6" s="157"/>
      <c r="P6" s="158"/>
      <c r="Q6" s="69">
        <v>6</v>
      </c>
      <c r="R6" s="69">
        <v>6</v>
      </c>
      <c r="S6" s="69">
        <v>0</v>
      </c>
      <c r="T6" s="69">
        <v>2</v>
      </c>
      <c r="U6" s="69">
        <v>5</v>
      </c>
      <c r="V6" s="69">
        <v>0</v>
      </c>
      <c r="W6" s="69">
        <v>0</v>
      </c>
      <c r="X6" s="69">
        <v>1</v>
      </c>
      <c r="Y6" s="69">
        <v>2</v>
      </c>
      <c r="Z6" s="69">
        <v>1</v>
      </c>
      <c r="AA6" s="69">
        <v>7</v>
      </c>
      <c r="AB6" s="69">
        <v>3</v>
      </c>
      <c r="AC6" s="69">
        <v>7</v>
      </c>
      <c r="AD6" s="69">
        <v>1</v>
      </c>
      <c r="AE6" s="69">
        <v>1</v>
      </c>
      <c r="AF6" s="10"/>
      <c r="AG6" s="26"/>
      <c r="BE6" s="1" t="s">
        <v>7</v>
      </c>
      <c r="BF6" s="2"/>
      <c r="BG6" s="2"/>
      <c r="BH6" s="3"/>
    </row>
    <row r="7" spans="2:79" ht="16.5" customHeight="1" thickBot="1">
      <c r="B7" s="7"/>
      <c r="C7" s="67">
        <v>1</v>
      </c>
      <c r="D7" s="65">
        <v>2</v>
      </c>
      <c r="E7" s="65">
        <v>3</v>
      </c>
      <c r="F7" s="65"/>
      <c r="G7" s="66">
        <v>4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151"/>
      <c r="P7" s="151"/>
      <c r="Q7" s="65">
        <v>12</v>
      </c>
      <c r="R7" s="65">
        <v>13</v>
      </c>
      <c r="S7" s="65">
        <v>14</v>
      </c>
      <c r="T7" s="65">
        <v>15</v>
      </c>
      <c r="U7" s="65">
        <v>16</v>
      </c>
      <c r="V7" s="65">
        <v>17</v>
      </c>
      <c r="W7" s="65">
        <v>18</v>
      </c>
      <c r="X7" s="65">
        <v>19</v>
      </c>
      <c r="Y7" s="65">
        <v>20</v>
      </c>
      <c r="Z7" s="65">
        <v>21</v>
      </c>
      <c r="AA7" s="65">
        <v>22</v>
      </c>
      <c r="AB7" s="65">
        <v>23</v>
      </c>
      <c r="AC7" s="65">
        <v>24</v>
      </c>
      <c r="AD7" s="65">
        <v>25</v>
      </c>
      <c r="AE7" s="65">
        <v>26</v>
      </c>
      <c r="AF7" s="10"/>
      <c r="AG7" s="29"/>
    </row>
    <row r="8" spans="2:79" ht="15" customHeight="1" thickBot="1">
      <c r="B8" s="152"/>
      <c r="C8" s="154" t="s">
        <v>12</v>
      </c>
      <c r="D8" s="154"/>
      <c r="E8" s="154"/>
      <c r="F8" s="154"/>
      <c r="G8" s="155" t="s">
        <v>13</v>
      </c>
      <c r="H8" s="155"/>
      <c r="I8" s="155"/>
      <c r="J8" s="155"/>
      <c r="K8" s="155"/>
      <c r="L8" s="155"/>
      <c r="M8" s="155"/>
      <c r="N8" s="155"/>
      <c r="O8" s="154"/>
      <c r="P8" s="155" t="s">
        <v>14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7"/>
      <c r="AG8" s="142"/>
      <c r="BE8" s="138" t="s">
        <v>5</v>
      </c>
      <c r="BF8" s="139"/>
      <c r="BG8" s="139"/>
      <c r="BH8" s="140"/>
    </row>
    <row r="9" spans="2:79" ht="4.5" customHeight="1">
      <c r="B9" s="153"/>
      <c r="C9" s="143"/>
      <c r="D9" s="143"/>
      <c r="E9" s="143"/>
      <c r="F9" s="143"/>
      <c r="G9" s="156"/>
      <c r="H9" s="156"/>
      <c r="I9" s="156"/>
      <c r="J9" s="156"/>
      <c r="K9" s="156"/>
      <c r="L9" s="156"/>
      <c r="M9" s="156"/>
      <c r="N9" s="156"/>
      <c r="O9" s="143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8"/>
      <c r="AG9" s="142"/>
    </row>
    <row r="10" spans="2:79" ht="4.5" customHeight="1"/>
    <row r="11" spans="2:79" ht="20.25" customHeight="1">
      <c r="B11" s="146" t="s">
        <v>15</v>
      </c>
      <c r="C11" s="146"/>
      <c r="D11" s="146"/>
      <c r="E11" s="146"/>
      <c r="F11" s="146"/>
      <c r="G11" s="146"/>
      <c r="H11" s="146"/>
      <c r="I11" s="146"/>
      <c r="J11" s="147" t="s">
        <v>233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35"/>
      <c r="AC11" s="35"/>
      <c r="AD11" s="35"/>
      <c r="AE11" s="35"/>
      <c r="AF11" s="35"/>
      <c r="BW11" s="24"/>
      <c r="BX11" s="24"/>
      <c r="BY11" s="24"/>
      <c r="BZ11" s="24"/>
      <c r="CA11" s="24"/>
    </row>
    <row r="12" spans="2:79" ht="3" customHeight="1">
      <c r="C12" s="19"/>
      <c r="J12" s="150" t="s">
        <v>103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27"/>
      <c r="AC12" s="27"/>
      <c r="AD12" s="27"/>
      <c r="AE12" s="27"/>
      <c r="AF12" s="27"/>
    </row>
    <row r="13" spans="2:79" ht="15.75" customHeight="1">
      <c r="B13" s="146" t="s">
        <v>16</v>
      </c>
      <c r="C13" s="146"/>
      <c r="D13" s="146"/>
      <c r="E13" s="146"/>
      <c r="F13" s="146"/>
      <c r="G13" s="146"/>
      <c r="H13" s="146"/>
      <c r="I13" s="146"/>
      <c r="J13" s="148" t="s">
        <v>232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36"/>
      <c r="AC13" s="36"/>
      <c r="AD13" s="36"/>
      <c r="AE13" s="161" t="s">
        <v>115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</row>
    <row r="14" spans="2:79" ht="3" customHeight="1">
      <c r="C14" s="19"/>
      <c r="J14" s="150" t="s">
        <v>103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27"/>
      <c r="AC14" s="27"/>
      <c r="AD14" s="27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2:79" ht="21" customHeight="1">
      <c r="B15" s="146" t="s">
        <v>17</v>
      </c>
      <c r="C15" s="146"/>
      <c r="D15" s="146"/>
      <c r="E15" s="146"/>
      <c r="F15" s="146"/>
      <c r="G15" s="146"/>
      <c r="H15" s="146"/>
      <c r="I15" s="146"/>
      <c r="J15" s="149">
        <v>4030007645717</v>
      </c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37"/>
      <c r="AC15" s="37"/>
      <c r="AD15" s="37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2:79" ht="3" customHeight="1">
      <c r="J16" s="150" t="s">
        <v>103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27"/>
      <c r="AC16" s="27"/>
      <c r="AD16" s="27"/>
      <c r="AE16" s="27"/>
      <c r="AF16" s="27"/>
    </row>
    <row r="17" spans="2:53" ht="15" customHeight="1">
      <c r="B17" s="146" t="s">
        <v>108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37"/>
      <c r="AC17" s="37"/>
      <c r="AD17" s="37"/>
      <c r="AE17" s="162" t="s">
        <v>235</v>
      </c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2:53" ht="3" customHeight="1">
      <c r="J18" s="150" t="s">
        <v>103</v>
      </c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27"/>
      <c r="AC18" s="27"/>
      <c r="AD18" s="27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2:53" ht="14.25" customHeight="1">
      <c r="J19" s="150" t="s">
        <v>103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27"/>
      <c r="AC19" s="27"/>
      <c r="AD19" s="27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</row>
    <row r="20" spans="2:53" ht="15.75" customHeight="1">
      <c r="J20" s="150" t="s">
        <v>103</v>
      </c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27"/>
      <c r="AC20" s="27"/>
      <c r="AD20" s="27"/>
      <c r="AE20" s="27"/>
      <c r="AF20" s="27"/>
    </row>
    <row r="21" spans="2:53" ht="3" customHeight="1"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7"/>
      <c r="AC21" s="27"/>
      <c r="AD21" s="27"/>
      <c r="AE21" s="27"/>
      <c r="AF21" s="27"/>
    </row>
    <row r="22" spans="2:53" ht="16.5" customHeight="1">
      <c r="AW22" s="163" t="s">
        <v>18</v>
      </c>
      <c r="AX22" s="163"/>
      <c r="AY22" s="163"/>
      <c r="AZ22" s="163"/>
      <c r="BA22" s="163"/>
    </row>
    <row r="23" spans="2:53" ht="3.75" customHeight="1" thickBot="1"/>
    <row r="24" spans="2:53" ht="18.95" customHeight="1">
      <c r="B24" s="88" t="s">
        <v>19</v>
      </c>
      <c r="C24" s="89"/>
      <c r="D24" s="89"/>
      <c r="E24" s="89" t="s">
        <v>20</v>
      </c>
      <c r="F24" s="89"/>
      <c r="G24" s="92" t="s">
        <v>21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89" t="s">
        <v>112</v>
      </c>
      <c r="T24" s="89"/>
      <c r="U24" s="89"/>
      <c r="V24" s="92" t="s">
        <v>114</v>
      </c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132"/>
    </row>
    <row r="25" spans="2:53" ht="18.95" customHeight="1">
      <c r="B25" s="90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1"/>
      <c r="T25" s="91"/>
      <c r="U25" s="91"/>
      <c r="V25" s="85" t="s">
        <v>109</v>
      </c>
      <c r="W25" s="85"/>
      <c r="X25" s="85"/>
      <c r="Y25" s="85"/>
      <c r="Z25" s="85"/>
      <c r="AA25" s="85"/>
      <c r="AB25" s="85"/>
      <c r="AC25" s="85"/>
      <c r="AD25" s="85" t="s">
        <v>0</v>
      </c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96"/>
    </row>
    <row r="26" spans="2:53" ht="18.95" customHeight="1">
      <c r="B26" s="90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1"/>
      <c r="T26" s="91"/>
      <c r="U26" s="91"/>
      <c r="V26" s="85"/>
      <c r="W26" s="85"/>
      <c r="X26" s="85"/>
      <c r="Y26" s="85"/>
      <c r="Z26" s="85"/>
      <c r="AA26" s="85"/>
      <c r="AB26" s="85"/>
      <c r="AC26" s="85"/>
      <c r="AD26" s="79" t="s">
        <v>110</v>
      </c>
      <c r="AE26" s="79"/>
      <c r="AF26" s="79"/>
      <c r="AG26" s="79"/>
      <c r="AH26" s="79"/>
      <c r="AI26" s="79"/>
      <c r="AJ26" s="79"/>
      <c r="AK26" s="79"/>
      <c r="AL26" s="85" t="s">
        <v>113</v>
      </c>
      <c r="AM26" s="85"/>
      <c r="AN26" s="85"/>
      <c r="AO26" s="85"/>
      <c r="AP26" s="85"/>
      <c r="AQ26" s="85"/>
      <c r="AR26" s="85"/>
      <c r="AS26" s="85"/>
      <c r="AT26" s="85" t="s">
        <v>111</v>
      </c>
      <c r="AU26" s="85"/>
      <c r="AV26" s="85"/>
      <c r="AW26" s="85"/>
      <c r="AX26" s="85"/>
      <c r="AY26" s="85"/>
      <c r="AZ26" s="85"/>
      <c r="BA26" s="96"/>
    </row>
    <row r="27" spans="2:53" ht="19.5" customHeight="1">
      <c r="B27" s="90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1"/>
      <c r="T27" s="91"/>
      <c r="U27" s="91"/>
      <c r="V27" s="85"/>
      <c r="W27" s="85"/>
      <c r="X27" s="85"/>
      <c r="Y27" s="85"/>
      <c r="Z27" s="85"/>
      <c r="AA27" s="85"/>
      <c r="AB27" s="85"/>
      <c r="AC27" s="85"/>
      <c r="AD27" s="79"/>
      <c r="AE27" s="79"/>
      <c r="AF27" s="79"/>
      <c r="AG27" s="79"/>
      <c r="AH27" s="79"/>
      <c r="AI27" s="79"/>
      <c r="AJ27" s="79"/>
      <c r="AK27" s="79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96"/>
    </row>
    <row r="28" spans="2:53" s="20" customFormat="1" ht="13.5" customHeight="1">
      <c r="B28" s="131">
        <v>1</v>
      </c>
      <c r="C28" s="123"/>
      <c r="D28" s="123"/>
      <c r="E28" s="124">
        <v>2</v>
      </c>
      <c r="F28" s="130"/>
      <c r="G28" s="124">
        <v>3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30"/>
      <c r="S28" s="123">
        <v>4</v>
      </c>
      <c r="T28" s="123"/>
      <c r="U28" s="123"/>
      <c r="V28" s="123">
        <v>5</v>
      </c>
      <c r="W28" s="123"/>
      <c r="X28" s="123"/>
      <c r="Y28" s="123"/>
      <c r="Z28" s="123"/>
      <c r="AA28" s="123"/>
      <c r="AB28" s="123"/>
      <c r="AC28" s="123"/>
      <c r="AD28" s="123">
        <v>6</v>
      </c>
      <c r="AE28" s="123"/>
      <c r="AF28" s="123"/>
      <c r="AG28" s="123"/>
      <c r="AH28" s="123"/>
      <c r="AI28" s="123"/>
      <c r="AJ28" s="123"/>
      <c r="AK28" s="123"/>
      <c r="AL28" s="123">
        <v>7</v>
      </c>
      <c r="AM28" s="123"/>
      <c r="AN28" s="123"/>
      <c r="AO28" s="123"/>
      <c r="AP28" s="123"/>
      <c r="AQ28" s="123"/>
      <c r="AR28" s="123"/>
      <c r="AS28" s="123"/>
      <c r="AT28" s="124">
        <v>8</v>
      </c>
      <c r="AU28" s="125"/>
      <c r="AV28" s="125"/>
      <c r="AW28" s="125"/>
      <c r="AX28" s="125"/>
      <c r="AY28" s="125"/>
      <c r="AZ28" s="125"/>
      <c r="BA28" s="126"/>
    </row>
    <row r="29" spans="2:53" ht="58.5" customHeight="1">
      <c r="B29" s="164"/>
      <c r="C29" s="165"/>
      <c r="D29" s="165"/>
      <c r="E29" s="144"/>
      <c r="F29" s="145"/>
      <c r="G29" s="118" t="s">
        <v>230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  <c r="S29" s="80">
        <v>111</v>
      </c>
      <c r="T29" s="80"/>
      <c r="U29" s="80"/>
      <c r="V29" s="83">
        <f>V30+V31+V32+V40+V48</f>
        <v>66340043.089999989</v>
      </c>
      <c r="W29" s="83"/>
      <c r="X29" s="83"/>
      <c r="Y29" s="83"/>
      <c r="Z29" s="83"/>
      <c r="AA29" s="83"/>
      <c r="AB29" s="83"/>
      <c r="AC29" s="83"/>
      <c r="AD29" s="83">
        <f t="shared" ref="AD29" si="0">AD30+AD31+AD32+AD40+AD48</f>
        <v>98255097</v>
      </c>
      <c r="AE29" s="83"/>
      <c r="AF29" s="83"/>
      <c r="AG29" s="83"/>
      <c r="AH29" s="83"/>
      <c r="AI29" s="83"/>
      <c r="AJ29" s="83"/>
      <c r="AK29" s="83"/>
      <c r="AL29" s="83">
        <f t="shared" ref="AL29" si="1">AL30+AL31+AL32+AL40+AL48</f>
        <v>34275941</v>
      </c>
      <c r="AM29" s="83"/>
      <c r="AN29" s="83"/>
      <c r="AO29" s="83"/>
      <c r="AP29" s="83"/>
      <c r="AQ29" s="83"/>
      <c r="AR29" s="83"/>
      <c r="AS29" s="83"/>
      <c r="AT29" s="83">
        <f>AD29-AL29</f>
        <v>63979156</v>
      </c>
      <c r="AU29" s="83"/>
      <c r="AV29" s="83"/>
      <c r="AW29" s="83"/>
      <c r="AX29" s="83"/>
      <c r="AY29" s="83"/>
      <c r="AZ29" s="83"/>
      <c r="BA29" s="84"/>
    </row>
    <row r="30" spans="2:53" ht="26.1" customHeight="1">
      <c r="B30" s="107" t="s">
        <v>22</v>
      </c>
      <c r="C30" s="108"/>
      <c r="D30" s="109"/>
      <c r="E30" s="122" t="s">
        <v>116</v>
      </c>
      <c r="F30" s="109"/>
      <c r="G30" s="112" t="s">
        <v>117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4"/>
      <c r="S30" s="80">
        <v>112</v>
      </c>
      <c r="T30" s="80"/>
      <c r="U30" s="80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>
        <f>AD30-AL30</f>
        <v>0</v>
      </c>
      <c r="AU30" s="81"/>
      <c r="AV30" s="81"/>
      <c r="AW30" s="81"/>
      <c r="AX30" s="81"/>
      <c r="AY30" s="81"/>
      <c r="AZ30" s="81"/>
      <c r="BA30" s="82"/>
    </row>
    <row r="31" spans="2:53" ht="45" customHeight="1">
      <c r="B31" s="107" t="s">
        <v>23</v>
      </c>
      <c r="C31" s="108"/>
      <c r="D31" s="109"/>
      <c r="E31" s="110" t="s">
        <v>118</v>
      </c>
      <c r="F31" s="111"/>
      <c r="G31" s="112" t="s">
        <v>119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80">
        <v>113</v>
      </c>
      <c r="T31" s="80"/>
      <c r="U31" s="80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>
        <f>AD31-AL31</f>
        <v>0</v>
      </c>
      <c r="AU31" s="81"/>
      <c r="AV31" s="81"/>
      <c r="AW31" s="81"/>
      <c r="AX31" s="81"/>
      <c r="AY31" s="81"/>
      <c r="AZ31" s="81"/>
      <c r="BA31" s="82"/>
    </row>
    <row r="32" spans="2:53" ht="44.25" customHeight="1">
      <c r="B32" s="107"/>
      <c r="C32" s="108"/>
      <c r="D32" s="109"/>
      <c r="E32" s="122"/>
      <c r="F32" s="109"/>
      <c r="G32" s="112" t="s">
        <v>120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4"/>
      <c r="S32" s="80">
        <v>114</v>
      </c>
      <c r="T32" s="80"/>
      <c r="U32" s="80"/>
      <c r="V32" s="83">
        <f>V33+V34+V35+V36+V37+V38+V39</f>
        <v>66340043.089999989</v>
      </c>
      <c r="W32" s="83"/>
      <c r="X32" s="83"/>
      <c r="Y32" s="83"/>
      <c r="Z32" s="83"/>
      <c r="AA32" s="83"/>
      <c r="AB32" s="83"/>
      <c r="AC32" s="83"/>
      <c r="AD32" s="83">
        <f t="shared" ref="AD32" si="2">AD33+AD34+AD35+AD36+AD37+AD38+AD39</f>
        <v>98255097</v>
      </c>
      <c r="AE32" s="83"/>
      <c r="AF32" s="83"/>
      <c r="AG32" s="83"/>
      <c r="AH32" s="83"/>
      <c r="AI32" s="83"/>
      <c r="AJ32" s="83"/>
      <c r="AK32" s="83"/>
      <c r="AL32" s="83">
        <f t="shared" ref="AL32" si="3">AL33+AL34+AL35+AL36+AL37+AL38+AL39</f>
        <v>34275941</v>
      </c>
      <c r="AM32" s="83"/>
      <c r="AN32" s="83"/>
      <c r="AO32" s="83"/>
      <c r="AP32" s="83"/>
      <c r="AQ32" s="83"/>
      <c r="AR32" s="83"/>
      <c r="AS32" s="83"/>
      <c r="AT32" s="83">
        <f>AD32-AL32</f>
        <v>63979156</v>
      </c>
      <c r="AU32" s="83"/>
      <c r="AV32" s="83"/>
      <c r="AW32" s="83"/>
      <c r="AX32" s="83"/>
      <c r="AY32" s="83"/>
      <c r="AZ32" s="83"/>
      <c r="BA32" s="84"/>
    </row>
    <row r="33" spans="1:58" ht="24.95" customHeight="1">
      <c r="B33" s="107" t="s">
        <v>24</v>
      </c>
      <c r="C33" s="108"/>
      <c r="D33" s="109"/>
      <c r="E33" s="110" t="s">
        <v>123</v>
      </c>
      <c r="F33" s="111"/>
      <c r="G33" s="112" t="s">
        <v>121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4"/>
      <c r="S33" s="80">
        <v>115</v>
      </c>
      <c r="T33" s="80"/>
      <c r="U33" s="80"/>
      <c r="V33" s="81">
        <v>63375631.079999991</v>
      </c>
      <c r="W33" s="81"/>
      <c r="X33" s="81"/>
      <c r="Y33" s="81"/>
      <c r="Z33" s="81"/>
      <c r="AA33" s="81"/>
      <c r="AB33" s="81"/>
      <c r="AC33" s="82"/>
      <c r="AD33" s="81">
        <v>74171764</v>
      </c>
      <c r="AE33" s="81"/>
      <c r="AF33" s="81"/>
      <c r="AG33" s="81"/>
      <c r="AH33" s="81"/>
      <c r="AI33" s="81"/>
      <c r="AJ33" s="81"/>
      <c r="AK33" s="81"/>
      <c r="AL33" s="81">
        <v>11537851</v>
      </c>
      <c r="AM33" s="81"/>
      <c r="AN33" s="81"/>
      <c r="AO33" s="81"/>
      <c r="AP33" s="81"/>
      <c r="AQ33" s="81"/>
      <c r="AR33" s="81"/>
      <c r="AS33" s="81"/>
      <c r="AT33" s="81">
        <f t="shared" ref="AT33:AT40" si="4">AD33-AL33</f>
        <v>62633913</v>
      </c>
      <c r="AU33" s="81"/>
      <c r="AV33" s="81"/>
      <c r="AW33" s="81"/>
      <c r="AX33" s="81"/>
      <c r="AY33" s="81"/>
      <c r="AZ33" s="81"/>
      <c r="BA33" s="82"/>
    </row>
    <row r="34" spans="1:58" ht="24.95" customHeight="1">
      <c r="B34" s="107" t="s">
        <v>25</v>
      </c>
      <c r="C34" s="108"/>
      <c r="D34" s="109"/>
      <c r="E34" s="110" t="s">
        <v>124</v>
      </c>
      <c r="F34" s="111"/>
      <c r="G34" s="112" t="s">
        <v>122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4"/>
      <c r="S34" s="80">
        <v>116</v>
      </c>
      <c r="T34" s="80"/>
      <c r="U34" s="80"/>
      <c r="V34" s="81">
        <v>0</v>
      </c>
      <c r="W34" s="81"/>
      <c r="X34" s="81"/>
      <c r="Y34" s="81"/>
      <c r="Z34" s="81"/>
      <c r="AA34" s="81"/>
      <c r="AB34" s="81"/>
      <c r="AC34" s="82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>
        <f t="shared" si="4"/>
        <v>0</v>
      </c>
      <c r="AU34" s="81"/>
      <c r="AV34" s="81"/>
      <c r="AW34" s="81"/>
      <c r="AX34" s="81"/>
      <c r="AY34" s="81"/>
      <c r="AZ34" s="81"/>
      <c r="BA34" s="82"/>
    </row>
    <row r="35" spans="1:58" ht="24.95" customHeight="1">
      <c r="B35" s="107" t="s">
        <v>26</v>
      </c>
      <c r="C35" s="108"/>
      <c r="D35" s="109"/>
      <c r="E35" s="110" t="s">
        <v>125</v>
      </c>
      <c r="F35" s="111"/>
      <c r="G35" s="112" t="s">
        <v>126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4"/>
      <c r="S35" s="80">
        <v>117</v>
      </c>
      <c r="T35" s="80"/>
      <c r="U35" s="80"/>
      <c r="V35" s="81">
        <v>2964412.0100000016</v>
      </c>
      <c r="W35" s="81"/>
      <c r="X35" s="81"/>
      <c r="Y35" s="81"/>
      <c r="Z35" s="81"/>
      <c r="AA35" s="81"/>
      <c r="AB35" s="81"/>
      <c r="AC35" s="82"/>
      <c r="AD35" s="81">
        <v>24083333</v>
      </c>
      <c r="AE35" s="81"/>
      <c r="AF35" s="81"/>
      <c r="AG35" s="81"/>
      <c r="AH35" s="81"/>
      <c r="AI35" s="81"/>
      <c r="AJ35" s="81"/>
      <c r="AK35" s="81"/>
      <c r="AL35" s="81">
        <v>22738090</v>
      </c>
      <c r="AM35" s="81"/>
      <c r="AN35" s="81"/>
      <c r="AO35" s="81"/>
      <c r="AP35" s="81"/>
      <c r="AQ35" s="81"/>
      <c r="AR35" s="81"/>
      <c r="AS35" s="81"/>
      <c r="AT35" s="81">
        <f t="shared" si="4"/>
        <v>1345243</v>
      </c>
      <c r="AU35" s="81"/>
      <c r="AV35" s="81"/>
      <c r="AW35" s="81"/>
      <c r="AX35" s="81"/>
      <c r="AY35" s="81"/>
      <c r="AZ35" s="81"/>
      <c r="BA35" s="82"/>
    </row>
    <row r="36" spans="1:58" ht="24.95" customHeight="1">
      <c r="B36" s="107" t="s">
        <v>27</v>
      </c>
      <c r="C36" s="108"/>
      <c r="D36" s="109"/>
      <c r="E36" s="110" t="s">
        <v>127</v>
      </c>
      <c r="F36" s="111"/>
      <c r="G36" s="112" t="s">
        <v>128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  <c r="S36" s="80">
        <v>118</v>
      </c>
      <c r="T36" s="80"/>
      <c r="U36" s="80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>
        <f t="shared" si="4"/>
        <v>0</v>
      </c>
      <c r="AU36" s="81"/>
      <c r="AV36" s="81"/>
      <c r="AW36" s="81"/>
      <c r="AX36" s="81"/>
      <c r="AY36" s="81"/>
      <c r="AZ36" s="81"/>
      <c r="BA36" s="82"/>
    </row>
    <row r="37" spans="1:58" ht="24.95" customHeight="1">
      <c r="B37" s="107" t="s">
        <v>28</v>
      </c>
      <c r="C37" s="108"/>
      <c r="D37" s="109"/>
      <c r="E37" s="110" t="s">
        <v>129</v>
      </c>
      <c r="F37" s="111"/>
      <c r="G37" s="112" t="s">
        <v>130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  <c r="S37" s="80">
        <v>119</v>
      </c>
      <c r="T37" s="80"/>
      <c r="U37" s="80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>
        <f t="shared" si="4"/>
        <v>0</v>
      </c>
      <c r="AU37" s="81"/>
      <c r="AV37" s="81"/>
      <c r="AW37" s="81"/>
      <c r="AX37" s="81"/>
      <c r="AY37" s="81"/>
      <c r="AZ37" s="81"/>
      <c r="BA37" s="82"/>
    </row>
    <row r="38" spans="1:58" ht="24.95" customHeight="1">
      <c r="B38" s="107" t="s">
        <v>29</v>
      </c>
      <c r="C38" s="108"/>
      <c r="D38" s="109"/>
      <c r="E38" s="110" t="s">
        <v>132</v>
      </c>
      <c r="F38" s="111"/>
      <c r="G38" s="112" t="s">
        <v>131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  <c r="S38" s="80">
        <v>120</v>
      </c>
      <c r="T38" s="80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>
        <f t="shared" si="4"/>
        <v>0</v>
      </c>
      <c r="AU38" s="81"/>
      <c r="AV38" s="81"/>
      <c r="AW38" s="81"/>
      <c r="AX38" s="81"/>
      <c r="AY38" s="81"/>
      <c r="AZ38" s="81"/>
      <c r="BA38" s="82"/>
    </row>
    <row r="39" spans="1:58" ht="24.95" customHeight="1">
      <c r="B39" s="107" t="s">
        <v>30</v>
      </c>
      <c r="C39" s="108"/>
      <c r="D39" s="109"/>
      <c r="E39" s="110" t="s">
        <v>133</v>
      </c>
      <c r="F39" s="111"/>
      <c r="G39" s="112" t="s">
        <v>134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4"/>
      <c r="S39" s="80">
        <v>121</v>
      </c>
      <c r="T39" s="80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>
        <f t="shared" si="4"/>
        <v>0</v>
      </c>
      <c r="AU39" s="81"/>
      <c r="AV39" s="81"/>
      <c r="AW39" s="81"/>
      <c r="AX39" s="81"/>
      <c r="AY39" s="81"/>
      <c r="AZ39" s="81"/>
      <c r="BA39" s="82"/>
    </row>
    <row r="40" spans="1:58" ht="43.5" customHeight="1" thickBot="1">
      <c r="B40" s="115" t="s">
        <v>31</v>
      </c>
      <c r="C40" s="116"/>
      <c r="D40" s="117"/>
      <c r="E40" s="133" t="s">
        <v>45</v>
      </c>
      <c r="F40" s="134"/>
      <c r="G40" s="135" t="s">
        <v>135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01">
        <v>122</v>
      </c>
      <c r="T40" s="101"/>
      <c r="U40" s="101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02">
        <f t="shared" si="4"/>
        <v>0</v>
      </c>
      <c r="AU40" s="102"/>
      <c r="AV40" s="102"/>
      <c r="AW40" s="102"/>
      <c r="AX40" s="102"/>
      <c r="AY40" s="102"/>
      <c r="AZ40" s="102"/>
      <c r="BA40" s="103"/>
    </row>
    <row r="41" spans="1:58" ht="6" customHeight="1">
      <c r="B41" s="50"/>
      <c r="C41" s="50"/>
      <c r="D41" s="50"/>
      <c r="E41" s="51"/>
      <c r="F41" s="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53"/>
      <c r="U41" s="53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21"/>
      <c r="BC41" s="21"/>
      <c r="BD41" s="21"/>
      <c r="BE41" s="21"/>
      <c r="BF41" s="21"/>
    </row>
    <row r="42" spans="1:58" ht="18" customHeight="1" thickBot="1">
      <c r="A42" s="21"/>
      <c r="B42" s="21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3"/>
      <c r="V42" s="33"/>
      <c r="W42" s="33"/>
      <c r="X42" s="33"/>
      <c r="Y42" s="33"/>
      <c r="Z42" s="33"/>
      <c r="AA42" s="33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87" t="s">
        <v>39</v>
      </c>
      <c r="AX42" s="87"/>
      <c r="AY42" s="87"/>
      <c r="AZ42" s="87"/>
      <c r="BA42" s="87"/>
      <c r="BB42" s="21"/>
      <c r="BC42" s="21"/>
      <c r="BD42" s="21"/>
      <c r="BE42" s="21"/>
      <c r="BF42" s="21"/>
    </row>
    <row r="43" spans="1:58" ht="18.95" customHeight="1">
      <c r="B43" s="88" t="s">
        <v>19</v>
      </c>
      <c r="C43" s="89"/>
      <c r="D43" s="89"/>
      <c r="E43" s="89" t="s">
        <v>20</v>
      </c>
      <c r="F43" s="89"/>
      <c r="G43" s="92" t="s">
        <v>21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89" t="s">
        <v>112</v>
      </c>
      <c r="T43" s="89"/>
      <c r="U43" s="89"/>
      <c r="V43" s="92" t="s">
        <v>114</v>
      </c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32"/>
    </row>
    <row r="44" spans="1:58" ht="18.95" customHeight="1">
      <c r="B44" s="90"/>
      <c r="C44" s="91"/>
      <c r="D44" s="91"/>
      <c r="E44" s="91"/>
      <c r="F44" s="91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1"/>
      <c r="T44" s="91"/>
      <c r="U44" s="91"/>
      <c r="V44" s="85" t="s">
        <v>109</v>
      </c>
      <c r="W44" s="85"/>
      <c r="X44" s="85"/>
      <c r="Y44" s="85"/>
      <c r="Z44" s="85"/>
      <c r="AA44" s="85"/>
      <c r="AB44" s="85"/>
      <c r="AC44" s="85"/>
      <c r="AD44" s="85" t="s">
        <v>0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96"/>
    </row>
    <row r="45" spans="1:58" ht="18.95" customHeight="1">
      <c r="B45" s="90"/>
      <c r="C45" s="91"/>
      <c r="D45" s="91"/>
      <c r="E45" s="91"/>
      <c r="F45" s="91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1"/>
      <c r="T45" s="91"/>
      <c r="U45" s="91"/>
      <c r="V45" s="85"/>
      <c r="W45" s="85"/>
      <c r="X45" s="85"/>
      <c r="Y45" s="85"/>
      <c r="Z45" s="85"/>
      <c r="AA45" s="85"/>
      <c r="AB45" s="85"/>
      <c r="AC45" s="85"/>
      <c r="AD45" s="79" t="s">
        <v>110</v>
      </c>
      <c r="AE45" s="79"/>
      <c r="AF45" s="79"/>
      <c r="AG45" s="79"/>
      <c r="AH45" s="79"/>
      <c r="AI45" s="79"/>
      <c r="AJ45" s="79"/>
      <c r="AK45" s="79"/>
      <c r="AL45" s="85" t="s">
        <v>113</v>
      </c>
      <c r="AM45" s="85"/>
      <c r="AN45" s="85"/>
      <c r="AO45" s="85"/>
      <c r="AP45" s="85"/>
      <c r="AQ45" s="85"/>
      <c r="AR45" s="85"/>
      <c r="AS45" s="85"/>
      <c r="AT45" s="85" t="s">
        <v>111</v>
      </c>
      <c r="AU45" s="85"/>
      <c r="AV45" s="85"/>
      <c r="AW45" s="85"/>
      <c r="AX45" s="85"/>
      <c r="AY45" s="85"/>
      <c r="AZ45" s="85"/>
      <c r="BA45" s="96"/>
    </row>
    <row r="46" spans="1:58" ht="19.5" customHeight="1">
      <c r="B46" s="90"/>
      <c r="C46" s="91"/>
      <c r="D46" s="91"/>
      <c r="E46" s="91"/>
      <c r="F46" s="91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1"/>
      <c r="T46" s="91"/>
      <c r="U46" s="91"/>
      <c r="V46" s="85"/>
      <c r="W46" s="85"/>
      <c r="X46" s="85"/>
      <c r="Y46" s="85"/>
      <c r="Z46" s="85"/>
      <c r="AA46" s="85"/>
      <c r="AB46" s="85"/>
      <c r="AC46" s="85"/>
      <c r="AD46" s="79"/>
      <c r="AE46" s="79"/>
      <c r="AF46" s="79"/>
      <c r="AG46" s="79"/>
      <c r="AH46" s="79"/>
      <c r="AI46" s="79"/>
      <c r="AJ46" s="79"/>
      <c r="AK46" s="79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96"/>
    </row>
    <row r="47" spans="1:58" s="20" customFormat="1" ht="13.5" customHeight="1">
      <c r="B47" s="131">
        <v>1</v>
      </c>
      <c r="C47" s="123"/>
      <c r="D47" s="123"/>
      <c r="E47" s="124">
        <v>2</v>
      </c>
      <c r="F47" s="130"/>
      <c r="G47" s="124">
        <v>3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30"/>
      <c r="S47" s="123">
        <v>4</v>
      </c>
      <c r="T47" s="123"/>
      <c r="U47" s="123"/>
      <c r="V47" s="123">
        <v>5</v>
      </c>
      <c r="W47" s="123"/>
      <c r="X47" s="123"/>
      <c r="Y47" s="123"/>
      <c r="Z47" s="123"/>
      <c r="AA47" s="123"/>
      <c r="AB47" s="123"/>
      <c r="AC47" s="123"/>
      <c r="AD47" s="123">
        <v>6</v>
      </c>
      <c r="AE47" s="123"/>
      <c r="AF47" s="123"/>
      <c r="AG47" s="123"/>
      <c r="AH47" s="123"/>
      <c r="AI47" s="123"/>
      <c r="AJ47" s="123"/>
      <c r="AK47" s="123"/>
      <c r="AL47" s="123">
        <v>7</v>
      </c>
      <c r="AM47" s="123"/>
      <c r="AN47" s="123"/>
      <c r="AO47" s="123"/>
      <c r="AP47" s="123"/>
      <c r="AQ47" s="123"/>
      <c r="AR47" s="123"/>
      <c r="AS47" s="123"/>
      <c r="AT47" s="124">
        <v>8</v>
      </c>
      <c r="AU47" s="125"/>
      <c r="AV47" s="125"/>
      <c r="AW47" s="125"/>
      <c r="AX47" s="125"/>
      <c r="AY47" s="125"/>
      <c r="AZ47" s="125"/>
      <c r="BA47" s="126"/>
    </row>
    <row r="48" spans="1:58" ht="60.75" customHeight="1">
      <c r="B48" s="107" t="s">
        <v>32</v>
      </c>
      <c r="C48" s="108"/>
      <c r="D48" s="109"/>
      <c r="E48" s="122" t="s">
        <v>136</v>
      </c>
      <c r="F48" s="109"/>
      <c r="G48" s="127" t="s">
        <v>137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  <c r="S48" s="80">
        <v>123</v>
      </c>
      <c r="T48" s="80"/>
      <c r="U48" s="80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>
        <f t="shared" ref="AT48" si="5">AD48-AL48</f>
        <v>0</v>
      </c>
      <c r="AU48" s="81"/>
      <c r="AV48" s="81"/>
      <c r="AW48" s="81"/>
      <c r="AX48" s="81"/>
      <c r="AY48" s="81"/>
      <c r="AZ48" s="81"/>
      <c r="BA48" s="82"/>
    </row>
    <row r="49" spans="2:53" ht="58.5" customHeight="1">
      <c r="B49" s="107"/>
      <c r="C49" s="108"/>
      <c r="D49" s="109"/>
      <c r="E49" s="122"/>
      <c r="F49" s="109"/>
      <c r="G49" s="112" t="s">
        <v>227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4"/>
      <c r="S49" s="80">
        <v>124</v>
      </c>
      <c r="T49" s="80"/>
      <c r="U49" s="80"/>
      <c r="V49" s="83">
        <f>V50+V59+V60+V65+V66+V74+V75+V76+V77+V78</f>
        <v>31664148</v>
      </c>
      <c r="W49" s="83"/>
      <c r="X49" s="83"/>
      <c r="Y49" s="83"/>
      <c r="Z49" s="83"/>
      <c r="AA49" s="83"/>
      <c r="AB49" s="83"/>
      <c r="AC49" s="83"/>
      <c r="AD49" s="83">
        <f>AD50+AD59+AD60+AD65+AD66+AD74+AD75+AD76+AD77+AD78</f>
        <v>33180994</v>
      </c>
      <c r="AE49" s="83"/>
      <c r="AF49" s="83"/>
      <c r="AG49" s="83"/>
      <c r="AH49" s="83"/>
      <c r="AI49" s="83"/>
      <c r="AJ49" s="83"/>
      <c r="AK49" s="83"/>
      <c r="AL49" s="83">
        <f t="shared" ref="AL49" si="6">AL50+AL59+AL60+AL65+AL66+AL74+AL75+AL76+AL77+AL78</f>
        <v>0</v>
      </c>
      <c r="AM49" s="83"/>
      <c r="AN49" s="83"/>
      <c r="AO49" s="83"/>
      <c r="AP49" s="83"/>
      <c r="AQ49" s="83"/>
      <c r="AR49" s="83"/>
      <c r="AS49" s="83"/>
      <c r="AT49" s="83">
        <f>AD49-AL49</f>
        <v>33180994</v>
      </c>
      <c r="AU49" s="83"/>
      <c r="AV49" s="83"/>
      <c r="AW49" s="83"/>
      <c r="AX49" s="83"/>
      <c r="AY49" s="83"/>
      <c r="AZ49" s="83"/>
      <c r="BA49" s="84"/>
    </row>
    <row r="50" spans="2:53" ht="37.5" customHeight="1">
      <c r="B50" s="107"/>
      <c r="C50" s="108"/>
      <c r="D50" s="109"/>
      <c r="E50" s="110"/>
      <c r="F50" s="111"/>
      <c r="G50" s="112" t="s">
        <v>139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80">
        <v>125</v>
      </c>
      <c r="T50" s="80"/>
      <c r="U50" s="80"/>
      <c r="V50" s="83">
        <f>V51+V52+V53+V54+V55+V56+V57+V58</f>
        <v>314</v>
      </c>
      <c r="W50" s="83"/>
      <c r="X50" s="83"/>
      <c r="Y50" s="83"/>
      <c r="Z50" s="83"/>
      <c r="AA50" s="83"/>
      <c r="AB50" s="83"/>
      <c r="AC50" s="83"/>
      <c r="AD50" s="83">
        <f t="shared" ref="AD50" si="7">AD51+AD52+AD53+AD54+AD55+AD56+AD57+AD58</f>
        <v>2464</v>
      </c>
      <c r="AE50" s="83"/>
      <c r="AF50" s="83"/>
      <c r="AG50" s="83"/>
      <c r="AH50" s="83"/>
      <c r="AI50" s="83"/>
      <c r="AJ50" s="83"/>
      <c r="AK50" s="83"/>
      <c r="AL50" s="83">
        <f t="shared" ref="AL50" si="8">AL51+AL52+AL53+AL54+AL55+AL56+AL57+AL58</f>
        <v>0</v>
      </c>
      <c r="AM50" s="83"/>
      <c r="AN50" s="83"/>
      <c r="AO50" s="83"/>
      <c r="AP50" s="83"/>
      <c r="AQ50" s="83"/>
      <c r="AR50" s="83"/>
      <c r="AS50" s="83"/>
      <c r="AT50" s="83">
        <f>AD50-AL50</f>
        <v>2464</v>
      </c>
      <c r="AU50" s="83"/>
      <c r="AV50" s="83"/>
      <c r="AW50" s="83"/>
      <c r="AX50" s="83"/>
      <c r="AY50" s="83"/>
      <c r="AZ50" s="83"/>
      <c r="BA50" s="84"/>
    </row>
    <row r="51" spans="2:53" ht="24.95" customHeight="1">
      <c r="B51" s="107" t="s">
        <v>1</v>
      </c>
      <c r="C51" s="108"/>
      <c r="D51" s="109"/>
      <c r="E51" s="122">
        <v>100</v>
      </c>
      <c r="F51" s="109"/>
      <c r="G51" s="112" t="s">
        <v>138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4"/>
      <c r="S51" s="80">
        <v>126</v>
      </c>
      <c r="T51" s="80"/>
      <c r="U51" s="80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>
        <f t="shared" ref="AT51:AT59" si="9">AD51-AL51</f>
        <v>0</v>
      </c>
      <c r="AU51" s="81"/>
      <c r="AV51" s="81"/>
      <c r="AW51" s="81"/>
      <c r="AX51" s="81"/>
      <c r="AY51" s="81"/>
      <c r="AZ51" s="81"/>
      <c r="BA51" s="82"/>
    </row>
    <row r="52" spans="2:53" ht="24.95" customHeight="1">
      <c r="B52" s="107" t="s">
        <v>33</v>
      </c>
      <c r="C52" s="108"/>
      <c r="D52" s="109"/>
      <c r="E52" s="110">
        <v>101</v>
      </c>
      <c r="F52" s="111"/>
      <c r="G52" s="112" t="s">
        <v>140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80">
        <v>127</v>
      </c>
      <c r="T52" s="80"/>
      <c r="U52" s="80"/>
      <c r="V52" s="81">
        <v>314</v>
      </c>
      <c r="W52" s="81"/>
      <c r="X52" s="81"/>
      <c r="Y52" s="81"/>
      <c r="Z52" s="81"/>
      <c r="AA52" s="81"/>
      <c r="AB52" s="81"/>
      <c r="AC52" s="81"/>
      <c r="AD52" s="81">
        <v>2464</v>
      </c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>
        <f t="shared" si="9"/>
        <v>2464</v>
      </c>
      <c r="AU52" s="81"/>
      <c r="AV52" s="81"/>
      <c r="AW52" s="81"/>
      <c r="AX52" s="81"/>
      <c r="AY52" s="81"/>
      <c r="AZ52" s="81"/>
      <c r="BA52" s="82"/>
    </row>
    <row r="53" spans="2:53" ht="24.95" customHeight="1">
      <c r="B53" s="107" t="s">
        <v>34</v>
      </c>
      <c r="C53" s="108"/>
      <c r="D53" s="109"/>
      <c r="E53" s="110">
        <v>102</v>
      </c>
      <c r="F53" s="111"/>
      <c r="G53" s="112" t="s">
        <v>141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  <c r="S53" s="80">
        <v>128</v>
      </c>
      <c r="T53" s="80"/>
      <c r="U53" s="80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>
        <f t="shared" si="9"/>
        <v>0</v>
      </c>
      <c r="AU53" s="81"/>
      <c r="AV53" s="81"/>
      <c r="AW53" s="81"/>
      <c r="AX53" s="81"/>
      <c r="AY53" s="81"/>
      <c r="AZ53" s="81"/>
      <c r="BA53" s="82"/>
    </row>
    <row r="54" spans="2:53" ht="24.95" customHeight="1">
      <c r="B54" s="107" t="s">
        <v>35</v>
      </c>
      <c r="C54" s="108"/>
      <c r="D54" s="109"/>
      <c r="E54" s="110">
        <v>103</v>
      </c>
      <c r="F54" s="111"/>
      <c r="G54" s="112" t="s">
        <v>142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4"/>
      <c r="S54" s="80">
        <v>129</v>
      </c>
      <c r="T54" s="80"/>
      <c r="U54" s="80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>
        <f t="shared" si="9"/>
        <v>0</v>
      </c>
      <c r="AU54" s="81"/>
      <c r="AV54" s="81"/>
      <c r="AW54" s="81"/>
      <c r="AX54" s="81"/>
      <c r="AY54" s="81"/>
      <c r="AZ54" s="81"/>
      <c r="BA54" s="82"/>
    </row>
    <row r="55" spans="2:53" ht="24.95" customHeight="1">
      <c r="B55" s="107" t="s">
        <v>36</v>
      </c>
      <c r="C55" s="108"/>
      <c r="D55" s="109"/>
      <c r="E55" s="110">
        <v>104</v>
      </c>
      <c r="F55" s="111"/>
      <c r="G55" s="112" t="s">
        <v>143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4"/>
      <c r="S55" s="80">
        <v>130</v>
      </c>
      <c r="T55" s="80"/>
      <c r="U55" s="80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>
        <f t="shared" si="9"/>
        <v>0</v>
      </c>
      <c r="AU55" s="81"/>
      <c r="AV55" s="81"/>
      <c r="AW55" s="81"/>
      <c r="AX55" s="81"/>
      <c r="AY55" s="81"/>
      <c r="AZ55" s="81"/>
      <c r="BA55" s="82"/>
    </row>
    <row r="56" spans="2:53" ht="24.95" customHeight="1">
      <c r="B56" s="121" t="s">
        <v>37</v>
      </c>
      <c r="C56" s="108"/>
      <c r="D56" s="109"/>
      <c r="E56" s="110">
        <v>105</v>
      </c>
      <c r="F56" s="111"/>
      <c r="G56" s="112" t="s">
        <v>144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80">
        <v>131</v>
      </c>
      <c r="T56" s="80"/>
      <c r="U56" s="80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>
        <f t="shared" si="9"/>
        <v>0</v>
      </c>
      <c r="AU56" s="81"/>
      <c r="AV56" s="81"/>
      <c r="AW56" s="81"/>
      <c r="AX56" s="81"/>
      <c r="AY56" s="81"/>
      <c r="AZ56" s="81"/>
      <c r="BA56" s="82"/>
    </row>
    <row r="57" spans="2:53" ht="24.95" customHeight="1">
      <c r="B57" s="107" t="s">
        <v>38</v>
      </c>
      <c r="C57" s="108"/>
      <c r="D57" s="109"/>
      <c r="E57" s="110">
        <v>106</v>
      </c>
      <c r="F57" s="111"/>
      <c r="G57" s="112" t="s">
        <v>145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4"/>
      <c r="S57" s="80">
        <v>132</v>
      </c>
      <c r="T57" s="80"/>
      <c r="U57" s="80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>
        <f t="shared" si="9"/>
        <v>0</v>
      </c>
      <c r="AU57" s="81"/>
      <c r="AV57" s="81"/>
      <c r="AW57" s="81"/>
      <c r="AX57" s="81"/>
      <c r="AY57" s="81"/>
      <c r="AZ57" s="81"/>
      <c r="BA57" s="82"/>
    </row>
    <row r="58" spans="2:53" ht="24.95" customHeight="1">
      <c r="B58" s="107" t="s">
        <v>40</v>
      </c>
      <c r="C58" s="108"/>
      <c r="D58" s="109"/>
      <c r="E58" s="110">
        <v>108</v>
      </c>
      <c r="F58" s="111"/>
      <c r="G58" s="112" t="s">
        <v>146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4"/>
      <c r="S58" s="80">
        <v>133</v>
      </c>
      <c r="T58" s="80"/>
      <c r="U58" s="8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>
        <f t="shared" si="9"/>
        <v>0</v>
      </c>
      <c r="AU58" s="81"/>
      <c r="AV58" s="81"/>
      <c r="AW58" s="81"/>
      <c r="AX58" s="81"/>
      <c r="AY58" s="81"/>
      <c r="AZ58" s="81"/>
      <c r="BA58" s="82"/>
    </row>
    <row r="59" spans="2:53" ht="30" customHeight="1">
      <c r="B59" s="107" t="s">
        <v>41</v>
      </c>
      <c r="C59" s="108"/>
      <c r="D59" s="109"/>
      <c r="E59" s="110">
        <v>11</v>
      </c>
      <c r="F59" s="111"/>
      <c r="G59" s="112" t="s">
        <v>147</v>
      </c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4"/>
      <c r="S59" s="80">
        <v>134</v>
      </c>
      <c r="T59" s="80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>
        <f t="shared" si="9"/>
        <v>0</v>
      </c>
      <c r="AU59" s="81"/>
      <c r="AV59" s="81"/>
      <c r="AW59" s="81"/>
      <c r="AX59" s="81"/>
      <c r="AY59" s="81"/>
      <c r="AZ59" s="81"/>
      <c r="BA59" s="82"/>
    </row>
    <row r="60" spans="2:53" ht="36.75" customHeight="1">
      <c r="B60" s="107"/>
      <c r="C60" s="108"/>
      <c r="D60" s="109"/>
      <c r="E60" s="110"/>
      <c r="F60" s="111"/>
      <c r="G60" s="112" t="s">
        <v>224</v>
      </c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4"/>
      <c r="S60" s="80">
        <v>135</v>
      </c>
      <c r="T60" s="80"/>
      <c r="U60" s="80"/>
      <c r="V60" s="83">
        <f>V61+V62+V63+V64</f>
        <v>26991</v>
      </c>
      <c r="W60" s="83"/>
      <c r="X60" s="83"/>
      <c r="Y60" s="83"/>
      <c r="Z60" s="83"/>
      <c r="AA60" s="83"/>
      <c r="AB60" s="83"/>
      <c r="AC60" s="83"/>
      <c r="AD60" s="83">
        <f t="shared" ref="AD60" si="10">AD61+AD62+AD63+AD64</f>
        <v>0</v>
      </c>
      <c r="AE60" s="83"/>
      <c r="AF60" s="83"/>
      <c r="AG60" s="83"/>
      <c r="AH60" s="83"/>
      <c r="AI60" s="83"/>
      <c r="AJ60" s="83"/>
      <c r="AK60" s="83"/>
      <c r="AL60" s="83">
        <f t="shared" ref="AL60" si="11">AL61+AL62+AL63+AL64</f>
        <v>0</v>
      </c>
      <c r="AM60" s="83"/>
      <c r="AN60" s="83"/>
      <c r="AO60" s="83"/>
      <c r="AP60" s="83"/>
      <c r="AQ60" s="83"/>
      <c r="AR60" s="83"/>
      <c r="AS60" s="83"/>
      <c r="AT60" s="83">
        <f>AD60-AL60</f>
        <v>0</v>
      </c>
      <c r="AU60" s="83"/>
      <c r="AV60" s="83"/>
      <c r="AW60" s="83"/>
      <c r="AX60" s="83"/>
      <c r="AY60" s="83"/>
      <c r="AZ60" s="83"/>
      <c r="BA60" s="84"/>
    </row>
    <row r="61" spans="2:53" ht="26.1" customHeight="1">
      <c r="B61" s="107" t="s">
        <v>42</v>
      </c>
      <c r="C61" s="108"/>
      <c r="D61" s="109"/>
      <c r="E61" s="110">
        <v>120</v>
      </c>
      <c r="F61" s="111"/>
      <c r="G61" s="112" t="s">
        <v>150</v>
      </c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4"/>
      <c r="S61" s="80">
        <v>136</v>
      </c>
      <c r="T61" s="80"/>
      <c r="U61" s="80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>
        <f t="shared" ref="AT61:AT66" si="12">AD61-AL61</f>
        <v>0</v>
      </c>
      <c r="AU61" s="81"/>
      <c r="AV61" s="81"/>
      <c r="AW61" s="81"/>
      <c r="AX61" s="81"/>
      <c r="AY61" s="81"/>
      <c r="AZ61" s="81"/>
      <c r="BA61" s="82"/>
    </row>
    <row r="62" spans="2:53" ht="26.1" customHeight="1">
      <c r="B62" s="107" t="s">
        <v>43</v>
      </c>
      <c r="C62" s="108"/>
      <c r="D62" s="109"/>
      <c r="E62" s="110">
        <v>121</v>
      </c>
      <c r="F62" s="111"/>
      <c r="G62" s="112" t="s">
        <v>151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4"/>
      <c r="S62" s="80">
        <v>137</v>
      </c>
      <c r="T62" s="80"/>
      <c r="U62" s="80"/>
      <c r="V62" s="81">
        <v>26991</v>
      </c>
      <c r="W62" s="81"/>
      <c r="X62" s="81"/>
      <c r="Y62" s="81"/>
      <c r="Z62" s="81"/>
      <c r="AA62" s="81"/>
      <c r="AB62" s="81"/>
      <c r="AC62" s="81"/>
      <c r="AD62" s="81">
        <v>0</v>
      </c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>
        <f t="shared" si="12"/>
        <v>0</v>
      </c>
      <c r="AU62" s="81"/>
      <c r="AV62" s="81"/>
      <c r="AW62" s="81"/>
      <c r="AX62" s="81"/>
      <c r="AY62" s="81"/>
      <c r="AZ62" s="81"/>
      <c r="BA62" s="82"/>
    </row>
    <row r="63" spans="2:53" ht="26.1" customHeight="1">
      <c r="B63" s="107" t="s">
        <v>44</v>
      </c>
      <c r="C63" s="108"/>
      <c r="D63" s="109"/>
      <c r="E63" s="110" t="s">
        <v>148</v>
      </c>
      <c r="F63" s="111"/>
      <c r="G63" s="112" t="s">
        <v>152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4"/>
      <c r="S63" s="80">
        <v>138</v>
      </c>
      <c r="T63" s="80"/>
      <c r="U63" s="80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>
        <f t="shared" si="12"/>
        <v>0</v>
      </c>
      <c r="AU63" s="81"/>
      <c r="AV63" s="81"/>
      <c r="AW63" s="81"/>
      <c r="AX63" s="81"/>
      <c r="AY63" s="81"/>
      <c r="AZ63" s="81"/>
      <c r="BA63" s="82"/>
    </row>
    <row r="64" spans="2:53" ht="26.1" customHeight="1">
      <c r="B64" s="107" t="s">
        <v>46</v>
      </c>
      <c r="C64" s="108"/>
      <c r="D64" s="109"/>
      <c r="E64" s="110" t="s">
        <v>149</v>
      </c>
      <c r="F64" s="111"/>
      <c r="G64" s="112" t="s">
        <v>153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4"/>
      <c r="S64" s="80">
        <v>139</v>
      </c>
      <c r="T64" s="80"/>
      <c r="U64" s="80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>
        <f t="shared" si="12"/>
        <v>0</v>
      </c>
      <c r="AU64" s="81"/>
      <c r="AV64" s="81"/>
      <c r="AW64" s="81"/>
      <c r="AX64" s="81"/>
      <c r="AY64" s="81"/>
      <c r="AZ64" s="81"/>
      <c r="BA64" s="82"/>
    </row>
    <row r="65" spans="2:53" ht="43.5" customHeight="1">
      <c r="B65" s="107" t="s">
        <v>47</v>
      </c>
      <c r="C65" s="108"/>
      <c r="D65" s="109"/>
      <c r="E65" s="110">
        <v>13</v>
      </c>
      <c r="F65" s="111"/>
      <c r="G65" s="112" t="s">
        <v>154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4"/>
      <c r="S65" s="80">
        <v>140</v>
      </c>
      <c r="T65" s="80"/>
      <c r="U65" s="80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>
        <f t="shared" si="12"/>
        <v>0</v>
      </c>
      <c r="AU65" s="81"/>
      <c r="AV65" s="81"/>
      <c r="AW65" s="81"/>
      <c r="AX65" s="81"/>
      <c r="AY65" s="81"/>
      <c r="AZ65" s="81"/>
      <c r="BA65" s="82"/>
    </row>
    <row r="66" spans="2:53" ht="47.25" customHeight="1" thickBot="1">
      <c r="B66" s="115" t="s">
        <v>48</v>
      </c>
      <c r="C66" s="116"/>
      <c r="D66" s="117"/>
      <c r="E66" s="133">
        <v>14</v>
      </c>
      <c r="F66" s="134"/>
      <c r="G66" s="135" t="s">
        <v>155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7"/>
      <c r="S66" s="101">
        <v>141</v>
      </c>
      <c r="T66" s="101"/>
      <c r="U66" s="101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>
        <f t="shared" si="12"/>
        <v>0</v>
      </c>
      <c r="AU66" s="102"/>
      <c r="AV66" s="102"/>
      <c r="AW66" s="102"/>
      <c r="AX66" s="102"/>
      <c r="AY66" s="102"/>
      <c r="AZ66" s="102"/>
      <c r="BA66" s="103"/>
    </row>
    <row r="67" spans="2:53" ht="6.75" customHeight="1">
      <c r="B67" s="50"/>
      <c r="C67" s="50"/>
      <c r="D67" s="50"/>
      <c r="E67" s="51"/>
      <c r="F67" s="51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3"/>
      <c r="T67" s="53"/>
      <c r="U67" s="53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</row>
    <row r="68" spans="2:53" ht="17.25" customHeight="1" thickBot="1">
      <c r="B68" s="21"/>
      <c r="D68" s="30"/>
      <c r="E68" s="30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2"/>
      <c r="T68" s="32"/>
      <c r="U68" s="33"/>
      <c r="V68" s="33"/>
      <c r="W68" s="33"/>
      <c r="X68" s="33"/>
      <c r="Y68" s="33"/>
      <c r="Z68" s="33"/>
      <c r="AA68" s="33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87" t="s">
        <v>70</v>
      </c>
      <c r="AX68" s="87"/>
      <c r="AY68" s="87"/>
      <c r="AZ68" s="87"/>
      <c r="BA68" s="87"/>
    </row>
    <row r="69" spans="2:53" ht="18.95" customHeight="1">
      <c r="B69" s="88" t="s">
        <v>19</v>
      </c>
      <c r="C69" s="89"/>
      <c r="D69" s="89"/>
      <c r="E69" s="89" t="s">
        <v>20</v>
      </c>
      <c r="F69" s="89"/>
      <c r="G69" s="92" t="s">
        <v>21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89" t="s">
        <v>112</v>
      </c>
      <c r="T69" s="89"/>
      <c r="U69" s="89"/>
      <c r="V69" s="92" t="s">
        <v>114</v>
      </c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132"/>
    </row>
    <row r="70" spans="2:53" ht="18.95" customHeight="1">
      <c r="B70" s="90"/>
      <c r="C70" s="91"/>
      <c r="D70" s="91"/>
      <c r="E70" s="91"/>
      <c r="F70" s="91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1"/>
      <c r="T70" s="91"/>
      <c r="U70" s="91"/>
      <c r="V70" s="85" t="s">
        <v>109</v>
      </c>
      <c r="W70" s="85"/>
      <c r="X70" s="85"/>
      <c r="Y70" s="85"/>
      <c r="Z70" s="85"/>
      <c r="AA70" s="85"/>
      <c r="AB70" s="85"/>
      <c r="AC70" s="85"/>
      <c r="AD70" s="85" t="s">
        <v>0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96"/>
    </row>
    <row r="71" spans="2:53" ht="18.95" customHeight="1">
      <c r="B71" s="90"/>
      <c r="C71" s="91"/>
      <c r="D71" s="91"/>
      <c r="E71" s="91"/>
      <c r="F71" s="91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1"/>
      <c r="T71" s="91"/>
      <c r="U71" s="91"/>
      <c r="V71" s="85"/>
      <c r="W71" s="85"/>
      <c r="X71" s="85"/>
      <c r="Y71" s="85"/>
      <c r="Z71" s="85"/>
      <c r="AA71" s="85"/>
      <c r="AB71" s="85"/>
      <c r="AC71" s="85"/>
      <c r="AD71" s="79" t="s">
        <v>110</v>
      </c>
      <c r="AE71" s="79"/>
      <c r="AF71" s="79"/>
      <c r="AG71" s="79"/>
      <c r="AH71" s="79"/>
      <c r="AI71" s="79"/>
      <c r="AJ71" s="79"/>
      <c r="AK71" s="79"/>
      <c r="AL71" s="85" t="s">
        <v>113</v>
      </c>
      <c r="AM71" s="85"/>
      <c r="AN71" s="85"/>
      <c r="AO71" s="85"/>
      <c r="AP71" s="85"/>
      <c r="AQ71" s="85"/>
      <c r="AR71" s="85"/>
      <c r="AS71" s="85"/>
      <c r="AT71" s="85" t="s">
        <v>111</v>
      </c>
      <c r="AU71" s="85"/>
      <c r="AV71" s="85"/>
      <c r="AW71" s="85"/>
      <c r="AX71" s="85"/>
      <c r="AY71" s="85"/>
      <c r="AZ71" s="85"/>
      <c r="BA71" s="96"/>
    </row>
    <row r="72" spans="2:53" ht="19.5" customHeight="1">
      <c r="B72" s="90"/>
      <c r="C72" s="91"/>
      <c r="D72" s="91"/>
      <c r="E72" s="91"/>
      <c r="F72" s="91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1"/>
      <c r="T72" s="91"/>
      <c r="U72" s="91"/>
      <c r="V72" s="85"/>
      <c r="W72" s="85"/>
      <c r="X72" s="85"/>
      <c r="Y72" s="85"/>
      <c r="Z72" s="85"/>
      <c r="AA72" s="85"/>
      <c r="AB72" s="85"/>
      <c r="AC72" s="85"/>
      <c r="AD72" s="79"/>
      <c r="AE72" s="79"/>
      <c r="AF72" s="79"/>
      <c r="AG72" s="79"/>
      <c r="AH72" s="79"/>
      <c r="AI72" s="79"/>
      <c r="AJ72" s="79"/>
      <c r="AK72" s="79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96"/>
    </row>
    <row r="73" spans="2:53" s="20" customFormat="1" ht="13.5" customHeight="1">
      <c r="B73" s="131">
        <v>1</v>
      </c>
      <c r="C73" s="123"/>
      <c r="D73" s="123"/>
      <c r="E73" s="124">
        <v>2</v>
      </c>
      <c r="F73" s="130"/>
      <c r="G73" s="124">
        <v>3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30"/>
      <c r="S73" s="123">
        <v>4</v>
      </c>
      <c r="T73" s="123"/>
      <c r="U73" s="123"/>
      <c r="V73" s="123">
        <v>5</v>
      </c>
      <c r="W73" s="123"/>
      <c r="X73" s="123"/>
      <c r="Y73" s="123"/>
      <c r="Z73" s="123"/>
      <c r="AA73" s="123"/>
      <c r="AB73" s="123"/>
      <c r="AC73" s="123"/>
      <c r="AD73" s="123">
        <v>6</v>
      </c>
      <c r="AE73" s="123"/>
      <c r="AF73" s="123"/>
      <c r="AG73" s="123"/>
      <c r="AH73" s="123"/>
      <c r="AI73" s="123"/>
      <c r="AJ73" s="123"/>
      <c r="AK73" s="123"/>
      <c r="AL73" s="123">
        <v>7</v>
      </c>
      <c r="AM73" s="123"/>
      <c r="AN73" s="123"/>
      <c r="AO73" s="123"/>
      <c r="AP73" s="123"/>
      <c r="AQ73" s="123"/>
      <c r="AR73" s="123"/>
      <c r="AS73" s="123"/>
      <c r="AT73" s="124">
        <v>8</v>
      </c>
      <c r="AU73" s="125"/>
      <c r="AV73" s="125"/>
      <c r="AW73" s="125"/>
      <c r="AX73" s="125"/>
      <c r="AY73" s="125"/>
      <c r="AZ73" s="125"/>
      <c r="BA73" s="126"/>
    </row>
    <row r="74" spans="2:53" ht="29.1" customHeight="1">
      <c r="B74" s="107" t="s">
        <v>49</v>
      </c>
      <c r="C74" s="108"/>
      <c r="D74" s="109"/>
      <c r="E74" s="110">
        <v>15</v>
      </c>
      <c r="F74" s="111"/>
      <c r="G74" s="127" t="s">
        <v>156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80">
        <v>142</v>
      </c>
      <c r="T74" s="80"/>
      <c r="U74" s="80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>
        <f t="shared" ref="AT74:AT78" si="13">AD74-AL74</f>
        <v>0</v>
      </c>
      <c r="AU74" s="81"/>
      <c r="AV74" s="81"/>
      <c r="AW74" s="81"/>
      <c r="AX74" s="81"/>
      <c r="AY74" s="81"/>
      <c r="AZ74" s="81"/>
      <c r="BA74" s="82"/>
    </row>
    <row r="75" spans="2:53" ht="29.1" customHeight="1">
      <c r="B75" s="107" t="s">
        <v>50</v>
      </c>
      <c r="C75" s="108"/>
      <c r="D75" s="109"/>
      <c r="E75" s="122">
        <v>16</v>
      </c>
      <c r="F75" s="109"/>
      <c r="G75" s="112" t="s">
        <v>158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4"/>
      <c r="S75" s="80">
        <v>143</v>
      </c>
      <c r="T75" s="80"/>
      <c r="U75" s="80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>
        <f t="shared" si="13"/>
        <v>0</v>
      </c>
      <c r="AU75" s="81"/>
      <c r="AV75" s="81"/>
      <c r="AW75" s="81"/>
      <c r="AX75" s="81"/>
      <c r="AY75" s="81"/>
      <c r="AZ75" s="81"/>
      <c r="BA75" s="82"/>
    </row>
    <row r="76" spans="2:53" ht="41.25" customHeight="1">
      <c r="B76" s="107" t="s">
        <v>51</v>
      </c>
      <c r="C76" s="108"/>
      <c r="D76" s="109"/>
      <c r="E76" s="110">
        <v>17</v>
      </c>
      <c r="F76" s="111"/>
      <c r="G76" s="112" t="s">
        <v>159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4"/>
      <c r="S76" s="80">
        <v>144</v>
      </c>
      <c r="T76" s="80"/>
      <c r="U76" s="80"/>
      <c r="V76" s="81">
        <v>2477</v>
      </c>
      <c r="W76" s="81"/>
      <c r="X76" s="81"/>
      <c r="Y76" s="81"/>
      <c r="Z76" s="81"/>
      <c r="AA76" s="81"/>
      <c r="AB76" s="81"/>
      <c r="AC76" s="81"/>
      <c r="AD76" s="81">
        <v>2477</v>
      </c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>
        <f t="shared" si="13"/>
        <v>2477</v>
      </c>
      <c r="AU76" s="81"/>
      <c r="AV76" s="81"/>
      <c r="AW76" s="81"/>
      <c r="AX76" s="81"/>
      <c r="AY76" s="81"/>
      <c r="AZ76" s="81"/>
      <c r="BA76" s="82"/>
    </row>
    <row r="77" spans="2:53" ht="37.5" customHeight="1">
      <c r="B77" s="107" t="s">
        <v>52</v>
      </c>
      <c r="C77" s="108"/>
      <c r="D77" s="109"/>
      <c r="E77" s="122" t="s">
        <v>157</v>
      </c>
      <c r="F77" s="109"/>
      <c r="G77" s="112" t="s">
        <v>160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4"/>
      <c r="S77" s="80">
        <v>145</v>
      </c>
      <c r="T77" s="80"/>
      <c r="U77" s="80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>
        <f t="shared" si="13"/>
        <v>0</v>
      </c>
      <c r="AU77" s="81"/>
      <c r="AV77" s="81"/>
      <c r="AW77" s="81"/>
      <c r="AX77" s="81"/>
      <c r="AY77" s="81"/>
      <c r="AZ77" s="81"/>
      <c r="BA77" s="82"/>
    </row>
    <row r="78" spans="2:53" ht="24.95" customHeight="1">
      <c r="B78" s="107" t="s">
        <v>53</v>
      </c>
      <c r="C78" s="108"/>
      <c r="D78" s="109"/>
      <c r="E78" s="110">
        <v>198</v>
      </c>
      <c r="F78" s="111"/>
      <c r="G78" s="112" t="s">
        <v>161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4"/>
      <c r="S78" s="80">
        <v>146</v>
      </c>
      <c r="T78" s="80"/>
      <c r="U78" s="80"/>
      <c r="V78" s="81">
        <v>31634366</v>
      </c>
      <c r="W78" s="81"/>
      <c r="X78" s="81"/>
      <c r="Y78" s="81"/>
      <c r="Z78" s="81"/>
      <c r="AA78" s="81"/>
      <c r="AB78" s="81"/>
      <c r="AC78" s="81"/>
      <c r="AD78" s="81">
        <v>33176053</v>
      </c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>
        <f t="shared" si="13"/>
        <v>33176053</v>
      </c>
      <c r="AU78" s="81"/>
      <c r="AV78" s="81"/>
      <c r="AW78" s="81"/>
      <c r="AX78" s="81"/>
      <c r="AY78" s="81"/>
      <c r="AZ78" s="81"/>
      <c r="BA78" s="82"/>
    </row>
    <row r="79" spans="2:53" ht="54.75" customHeight="1">
      <c r="B79" s="107"/>
      <c r="C79" s="108"/>
      <c r="D79" s="109"/>
      <c r="E79" s="110"/>
      <c r="F79" s="111"/>
      <c r="G79" s="112" t="s">
        <v>226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4"/>
      <c r="S79" s="80">
        <v>147</v>
      </c>
      <c r="T79" s="80"/>
      <c r="U79" s="80"/>
      <c r="V79" s="83">
        <f>V80+V81+V82+V83+V84+V85</f>
        <v>2047057</v>
      </c>
      <c r="W79" s="83"/>
      <c r="X79" s="83"/>
      <c r="Y79" s="83"/>
      <c r="Z79" s="83"/>
      <c r="AA79" s="83"/>
      <c r="AB79" s="83"/>
      <c r="AC79" s="83"/>
      <c r="AD79" s="83">
        <f t="shared" ref="AD79" si="14">AD80+AD81+AD82+AD83+AD84+AD85</f>
        <v>2541749</v>
      </c>
      <c r="AE79" s="83"/>
      <c r="AF79" s="83"/>
      <c r="AG79" s="83"/>
      <c r="AH79" s="83"/>
      <c r="AI79" s="83"/>
      <c r="AJ79" s="83"/>
      <c r="AK79" s="83"/>
      <c r="AL79" s="83">
        <f t="shared" ref="AL79" si="15">AL80+AL81+AL82+AL83+AL84+AL85</f>
        <v>617244</v>
      </c>
      <c r="AM79" s="83"/>
      <c r="AN79" s="83"/>
      <c r="AO79" s="83"/>
      <c r="AP79" s="83"/>
      <c r="AQ79" s="83"/>
      <c r="AR79" s="83"/>
      <c r="AS79" s="83"/>
      <c r="AT79" s="83">
        <f>AD79-AL79</f>
        <v>1924505</v>
      </c>
      <c r="AU79" s="83"/>
      <c r="AV79" s="83"/>
      <c r="AW79" s="83"/>
      <c r="AX79" s="83"/>
      <c r="AY79" s="83"/>
      <c r="AZ79" s="83"/>
      <c r="BA79" s="84"/>
    </row>
    <row r="80" spans="2:53" ht="24.95" customHeight="1">
      <c r="B80" s="107" t="s">
        <v>54</v>
      </c>
      <c r="C80" s="108"/>
      <c r="D80" s="109"/>
      <c r="E80" s="110">
        <v>31</v>
      </c>
      <c r="F80" s="111"/>
      <c r="G80" s="112" t="s">
        <v>168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4"/>
      <c r="S80" s="80">
        <v>148</v>
      </c>
      <c r="T80" s="80"/>
      <c r="U80" s="80"/>
      <c r="V80" s="81">
        <v>2047057</v>
      </c>
      <c r="W80" s="81"/>
      <c r="X80" s="81"/>
      <c r="Y80" s="81"/>
      <c r="Z80" s="81"/>
      <c r="AA80" s="81"/>
      <c r="AB80" s="81"/>
      <c r="AC80" s="81"/>
      <c r="AD80" s="81">
        <v>1924505</v>
      </c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>
        <f t="shared" ref="AT80:AT85" si="16">AD80-AL80</f>
        <v>1924505</v>
      </c>
      <c r="AU80" s="81"/>
      <c r="AV80" s="81"/>
      <c r="AW80" s="81"/>
      <c r="AX80" s="81"/>
      <c r="AY80" s="81"/>
      <c r="AZ80" s="81"/>
      <c r="BA80" s="82"/>
    </row>
    <row r="81" spans="2:53" ht="24.95" customHeight="1">
      <c r="B81" s="107" t="s">
        <v>55</v>
      </c>
      <c r="C81" s="108"/>
      <c r="D81" s="109"/>
      <c r="E81" s="110">
        <v>32</v>
      </c>
      <c r="F81" s="111"/>
      <c r="G81" s="112" t="s">
        <v>169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4"/>
      <c r="S81" s="80">
        <v>149</v>
      </c>
      <c r="T81" s="80"/>
      <c r="U81" s="80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>
        <f t="shared" si="16"/>
        <v>0</v>
      </c>
      <c r="AU81" s="81"/>
      <c r="AV81" s="81"/>
      <c r="AW81" s="81"/>
      <c r="AX81" s="81"/>
      <c r="AY81" s="81"/>
      <c r="AZ81" s="81"/>
      <c r="BA81" s="82"/>
    </row>
    <row r="82" spans="2:53" ht="24.95" customHeight="1">
      <c r="B82" s="107" t="s">
        <v>56</v>
      </c>
      <c r="C82" s="108"/>
      <c r="D82" s="109"/>
      <c r="E82" s="110">
        <v>36</v>
      </c>
      <c r="F82" s="111"/>
      <c r="G82" s="112" t="s">
        <v>170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4"/>
      <c r="S82" s="80">
        <v>150</v>
      </c>
      <c r="T82" s="80"/>
      <c r="U82" s="80"/>
      <c r="V82" s="81"/>
      <c r="W82" s="81"/>
      <c r="X82" s="81"/>
      <c r="Y82" s="81"/>
      <c r="Z82" s="81"/>
      <c r="AA82" s="81"/>
      <c r="AB82" s="81"/>
      <c r="AC82" s="81"/>
      <c r="AD82" s="81">
        <v>617244</v>
      </c>
      <c r="AE82" s="81"/>
      <c r="AF82" s="81"/>
      <c r="AG82" s="81"/>
      <c r="AH82" s="81"/>
      <c r="AI82" s="81"/>
      <c r="AJ82" s="81"/>
      <c r="AK82" s="81"/>
      <c r="AL82" s="81">
        <v>617244</v>
      </c>
      <c r="AM82" s="81"/>
      <c r="AN82" s="81"/>
      <c r="AO82" s="81"/>
      <c r="AP82" s="81"/>
      <c r="AQ82" s="81"/>
      <c r="AR82" s="81"/>
      <c r="AS82" s="81"/>
      <c r="AT82" s="81">
        <f t="shared" si="16"/>
        <v>0</v>
      </c>
      <c r="AU82" s="81"/>
      <c r="AV82" s="81"/>
      <c r="AW82" s="81"/>
      <c r="AX82" s="81"/>
      <c r="AY82" s="81"/>
      <c r="AZ82" s="81"/>
      <c r="BA82" s="82"/>
    </row>
    <row r="83" spans="2:53" ht="24.95" customHeight="1">
      <c r="B83" s="107" t="s">
        <v>57</v>
      </c>
      <c r="C83" s="108"/>
      <c r="D83" s="109"/>
      <c r="E83" s="110">
        <v>60</v>
      </c>
      <c r="F83" s="111"/>
      <c r="G83" s="112" t="s">
        <v>171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4"/>
      <c r="S83" s="80">
        <v>151</v>
      </c>
      <c r="T83" s="80"/>
      <c r="U83" s="80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>
        <f t="shared" si="16"/>
        <v>0</v>
      </c>
      <c r="AU83" s="81"/>
      <c r="AV83" s="81"/>
      <c r="AW83" s="81"/>
      <c r="AX83" s="81"/>
      <c r="AY83" s="81"/>
      <c r="AZ83" s="81"/>
      <c r="BA83" s="82"/>
    </row>
    <row r="84" spans="2:53" ht="24.95" customHeight="1">
      <c r="B84" s="107" t="s">
        <v>58</v>
      </c>
      <c r="C84" s="108"/>
      <c r="D84" s="109"/>
      <c r="E84" s="110">
        <v>63</v>
      </c>
      <c r="F84" s="111"/>
      <c r="G84" s="112" t="s">
        <v>172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4"/>
      <c r="S84" s="80">
        <v>152</v>
      </c>
      <c r="T84" s="80"/>
      <c r="U84" s="80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>
        <f t="shared" si="16"/>
        <v>0</v>
      </c>
      <c r="AU84" s="81"/>
      <c r="AV84" s="81"/>
      <c r="AW84" s="81"/>
      <c r="AX84" s="81"/>
      <c r="AY84" s="81"/>
      <c r="AZ84" s="81"/>
      <c r="BA84" s="82"/>
    </row>
    <row r="85" spans="2:53" ht="24.95" customHeight="1">
      <c r="B85" s="107" t="s">
        <v>59</v>
      </c>
      <c r="C85" s="108"/>
      <c r="D85" s="109"/>
      <c r="E85" s="110" t="s">
        <v>162</v>
      </c>
      <c r="F85" s="111"/>
      <c r="G85" s="112" t="s">
        <v>173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4"/>
      <c r="S85" s="80">
        <v>153</v>
      </c>
      <c r="T85" s="80"/>
      <c r="U85" s="80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>
        <f t="shared" si="16"/>
        <v>0</v>
      </c>
      <c r="AU85" s="81"/>
      <c r="AV85" s="81"/>
      <c r="AW85" s="81"/>
      <c r="AX85" s="81"/>
      <c r="AY85" s="81"/>
      <c r="AZ85" s="81"/>
      <c r="BA85" s="82"/>
    </row>
    <row r="86" spans="2:53" ht="54.75" customHeight="1">
      <c r="B86" s="107"/>
      <c r="C86" s="108"/>
      <c r="D86" s="109"/>
      <c r="E86" s="110"/>
      <c r="F86" s="111"/>
      <c r="G86" s="112" t="s">
        <v>228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4"/>
      <c r="S86" s="80">
        <v>154</v>
      </c>
      <c r="T86" s="80"/>
      <c r="U86" s="80"/>
      <c r="V86" s="83">
        <f>V87+V88+V89</f>
        <v>0</v>
      </c>
      <c r="W86" s="83"/>
      <c r="X86" s="83"/>
      <c r="Y86" s="83"/>
      <c r="Z86" s="83"/>
      <c r="AA86" s="83"/>
      <c r="AB86" s="83"/>
      <c r="AC86" s="83"/>
      <c r="AD86" s="83">
        <f t="shared" ref="AD86" si="17">AD87+AD88+AD89</f>
        <v>0</v>
      </c>
      <c r="AE86" s="83"/>
      <c r="AF86" s="83"/>
      <c r="AG86" s="83"/>
      <c r="AH86" s="83"/>
      <c r="AI86" s="83"/>
      <c r="AJ86" s="83"/>
      <c r="AK86" s="83"/>
      <c r="AL86" s="83">
        <f t="shared" ref="AL86" si="18">AL87+AL88+AL89</f>
        <v>0</v>
      </c>
      <c r="AM86" s="83"/>
      <c r="AN86" s="83"/>
      <c r="AO86" s="83"/>
      <c r="AP86" s="83"/>
      <c r="AQ86" s="83"/>
      <c r="AR86" s="83"/>
      <c r="AS86" s="83"/>
      <c r="AT86" s="83">
        <f>AD86-AL86</f>
        <v>0</v>
      </c>
      <c r="AU86" s="83"/>
      <c r="AV86" s="83"/>
      <c r="AW86" s="83"/>
      <c r="AX86" s="83"/>
      <c r="AY86" s="83"/>
      <c r="AZ86" s="83"/>
      <c r="BA86" s="84"/>
    </row>
    <row r="87" spans="2:53" ht="38.25" customHeight="1">
      <c r="B87" s="107" t="s">
        <v>60</v>
      </c>
      <c r="C87" s="108"/>
      <c r="D87" s="109"/>
      <c r="E87" s="110" t="s">
        <v>163</v>
      </c>
      <c r="F87" s="111"/>
      <c r="G87" s="112" t="s">
        <v>174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4"/>
      <c r="S87" s="80">
        <v>155</v>
      </c>
      <c r="T87" s="80"/>
      <c r="U87" s="80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>
        <f t="shared" ref="AT87:AT90" si="19">AD87-AL87</f>
        <v>0</v>
      </c>
      <c r="AU87" s="81"/>
      <c r="AV87" s="81"/>
      <c r="AW87" s="81"/>
      <c r="AX87" s="81"/>
      <c r="AY87" s="81"/>
      <c r="AZ87" s="81"/>
      <c r="BA87" s="82"/>
    </row>
    <row r="88" spans="2:53" ht="24.95" customHeight="1">
      <c r="B88" s="107" t="s">
        <v>61</v>
      </c>
      <c r="C88" s="108"/>
      <c r="D88" s="109"/>
      <c r="E88" s="110" t="s">
        <v>164</v>
      </c>
      <c r="F88" s="111"/>
      <c r="G88" s="112" t="s">
        <v>175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4"/>
      <c r="S88" s="80">
        <v>156</v>
      </c>
      <c r="T88" s="80"/>
      <c r="U88" s="80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>
        <f t="shared" si="19"/>
        <v>0</v>
      </c>
      <c r="AU88" s="81"/>
      <c r="AV88" s="81"/>
      <c r="AW88" s="81"/>
      <c r="AX88" s="81"/>
      <c r="AY88" s="81"/>
      <c r="AZ88" s="81"/>
      <c r="BA88" s="82"/>
    </row>
    <row r="89" spans="2:53" ht="24.95" customHeight="1">
      <c r="B89" s="107" t="s">
        <v>62</v>
      </c>
      <c r="C89" s="108"/>
      <c r="D89" s="109"/>
      <c r="E89" s="110" t="s">
        <v>165</v>
      </c>
      <c r="F89" s="111"/>
      <c r="G89" s="112" t="s">
        <v>176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4"/>
      <c r="S89" s="80">
        <v>157</v>
      </c>
      <c r="T89" s="80"/>
      <c r="U89" s="80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>
        <f t="shared" si="19"/>
        <v>0</v>
      </c>
      <c r="AU89" s="81"/>
      <c r="AV89" s="81"/>
      <c r="AW89" s="81"/>
      <c r="AX89" s="81"/>
      <c r="AY89" s="81"/>
      <c r="AZ89" s="81"/>
      <c r="BA89" s="82"/>
    </row>
    <row r="90" spans="2:53" ht="25.5" customHeight="1">
      <c r="B90" s="121" t="s">
        <v>63</v>
      </c>
      <c r="C90" s="108"/>
      <c r="D90" s="109"/>
      <c r="E90" s="110" t="s">
        <v>166</v>
      </c>
      <c r="F90" s="111"/>
      <c r="G90" s="118" t="s">
        <v>229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20"/>
      <c r="S90" s="80">
        <v>158</v>
      </c>
      <c r="T90" s="80"/>
      <c r="U90" s="80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>
        <f t="shared" si="19"/>
        <v>0</v>
      </c>
      <c r="AU90" s="81"/>
      <c r="AV90" s="81"/>
      <c r="AW90" s="81"/>
      <c r="AX90" s="81"/>
      <c r="AY90" s="81"/>
      <c r="AZ90" s="81"/>
      <c r="BA90" s="82"/>
    </row>
    <row r="91" spans="2:53" ht="44.25" customHeight="1">
      <c r="B91" s="107"/>
      <c r="C91" s="108"/>
      <c r="D91" s="109"/>
      <c r="E91" s="110"/>
      <c r="F91" s="111"/>
      <c r="G91" s="112" t="s">
        <v>225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4"/>
      <c r="S91" s="80">
        <v>159</v>
      </c>
      <c r="T91" s="80"/>
      <c r="U91" s="80"/>
      <c r="V91" s="83">
        <f>V29+V49+V79+V86+V90</f>
        <v>100051248.08999999</v>
      </c>
      <c r="W91" s="83"/>
      <c r="X91" s="83"/>
      <c r="Y91" s="83"/>
      <c r="Z91" s="83"/>
      <c r="AA91" s="83"/>
      <c r="AB91" s="83"/>
      <c r="AC91" s="83"/>
      <c r="AD91" s="83">
        <f t="shared" ref="AD91" si="20">AD29+AD49+AD79+AD86+AD90</f>
        <v>133977840</v>
      </c>
      <c r="AE91" s="83"/>
      <c r="AF91" s="83"/>
      <c r="AG91" s="83"/>
      <c r="AH91" s="83"/>
      <c r="AI91" s="83"/>
      <c r="AJ91" s="83"/>
      <c r="AK91" s="83"/>
      <c r="AL91" s="83">
        <f t="shared" ref="AL91" si="21">AL29+AL49+AL79+AL86+AL90</f>
        <v>34893185</v>
      </c>
      <c r="AM91" s="83"/>
      <c r="AN91" s="83"/>
      <c r="AO91" s="83"/>
      <c r="AP91" s="83"/>
      <c r="AQ91" s="83"/>
      <c r="AR91" s="83"/>
      <c r="AS91" s="83"/>
      <c r="AT91" s="83">
        <f>AD91-AL91</f>
        <v>99084655</v>
      </c>
      <c r="AU91" s="83"/>
      <c r="AV91" s="83"/>
      <c r="AW91" s="83"/>
      <c r="AX91" s="83"/>
      <c r="AY91" s="83"/>
      <c r="AZ91" s="83"/>
      <c r="BA91" s="84"/>
    </row>
    <row r="92" spans="2:53" ht="32.25" customHeight="1" thickBot="1">
      <c r="B92" s="115" t="s">
        <v>64</v>
      </c>
      <c r="C92" s="116"/>
      <c r="D92" s="117"/>
      <c r="E92" s="133" t="s">
        <v>167</v>
      </c>
      <c r="F92" s="134"/>
      <c r="G92" s="135" t="s">
        <v>220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7"/>
      <c r="S92" s="101">
        <v>160</v>
      </c>
      <c r="T92" s="101"/>
      <c r="U92" s="101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>
        <f t="shared" ref="AT92" si="22">AD92-AL92</f>
        <v>0</v>
      </c>
      <c r="AU92" s="102"/>
      <c r="AV92" s="102"/>
      <c r="AW92" s="102"/>
      <c r="AX92" s="102"/>
      <c r="AY92" s="102"/>
      <c r="AZ92" s="102"/>
      <c r="BA92" s="103"/>
    </row>
    <row r="93" spans="2:53" ht="6.75" customHeight="1">
      <c r="B93" s="50"/>
      <c r="C93" s="50"/>
      <c r="D93" s="50"/>
      <c r="E93" s="51"/>
      <c r="F93" s="51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3"/>
      <c r="T93" s="53"/>
      <c r="U93" s="53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</row>
    <row r="94" spans="2:53" ht="17.25" customHeight="1" thickBot="1">
      <c r="B94" s="21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2"/>
      <c r="U94" s="33"/>
      <c r="V94" s="33"/>
      <c r="W94" s="33"/>
      <c r="X94" s="33"/>
      <c r="Y94" s="33"/>
      <c r="Z94" s="33"/>
      <c r="AA94" s="33"/>
      <c r="AG94" s="87" t="s">
        <v>90</v>
      </c>
      <c r="AH94" s="87"/>
      <c r="AI94" s="87"/>
      <c r="AJ94" s="87"/>
      <c r="AK94" s="87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</row>
    <row r="95" spans="2:53" ht="18.95" customHeight="1">
      <c r="B95" s="88" t="s">
        <v>19</v>
      </c>
      <c r="C95" s="89"/>
      <c r="D95" s="89"/>
      <c r="E95" s="89" t="s">
        <v>20</v>
      </c>
      <c r="F95" s="89"/>
      <c r="G95" s="92" t="s">
        <v>21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89" t="s">
        <v>112</v>
      </c>
      <c r="T95" s="89"/>
      <c r="U95" s="89"/>
      <c r="V95" s="94" t="s">
        <v>114</v>
      </c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5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</row>
    <row r="96" spans="2:53" ht="18.95" customHeight="1">
      <c r="B96" s="90"/>
      <c r="C96" s="91"/>
      <c r="D96" s="91"/>
      <c r="E96" s="91"/>
      <c r="F96" s="91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1"/>
      <c r="T96" s="91"/>
      <c r="U96" s="91"/>
      <c r="V96" s="85" t="s">
        <v>109</v>
      </c>
      <c r="W96" s="85"/>
      <c r="X96" s="85"/>
      <c r="Y96" s="85"/>
      <c r="Z96" s="85"/>
      <c r="AA96" s="85"/>
      <c r="AB96" s="85"/>
      <c r="AC96" s="85"/>
      <c r="AD96" s="85" t="s">
        <v>177</v>
      </c>
      <c r="AE96" s="85"/>
      <c r="AF96" s="85"/>
      <c r="AG96" s="85"/>
      <c r="AH96" s="85"/>
      <c r="AI96" s="85"/>
      <c r="AJ96" s="85"/>
      <c r="AK96" s="96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</row>
    <row r="97" spans="2:59" ht="18.95" customHeight="1">
      <c r="B97" s="90"/>
      <c r="C97" s="91"/>
      <c r="D97" s="91"/>
      <c r="E97" s="91"/>
      <c r="F97" s="91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1"/>
      <c r="T97" s="91"/>
      <c r="U97" s="91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96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</row>
    <row r="98" spans="2:59" ht="19.5" customHeight="1">
      <c r="B98" s="90"/>
      <c r="C98" s="91"/>
      <c r="D98" s="91"/>
      <c r="E98" s="91"/>
      <c r="F98" s="91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1"/>
      <c r="T98" s="91"/>
      <c r="U98" s="91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96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</row>
    <row r="99" spans="2:59" s="20" customFormat="1" ht="13.5" customHeight="1">
      <c r="B99" s="104">
        <v>1</v>
      </c>
      <c r="C99" s="105"/>
      <c r="D99" s="105"/>
      <c r="E99" s="105">
        <v>2</v>
      </c>
      <c r="F99" s="105"/>
      <c r="G99" s="105">
        <v>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>
        <v>4</v>
      </c>
      <c r="T99" s="105"/>
      <c r="U99" s="105"/>
      <c r="V99" s="105">
        <v>5</v>
      </c>
      <c r="W99" s="105"/>
      <c r="X99" s="105"/>
      <c r="Y99" s="105"/>
      <c r="Z99" s="105"/>
      <c r="AA99" s="105"/>
      <c r="AB99" s="105"/>
      <c r="AC99" s="105"/>
      <c r="AD99" s="105">
        <v>6</v>
      </c>
      <c r="AE99" s="105"/>
      <c r="AF99" s="105"/>
      <c r="AG99" s="105"/>
      <c r="AH99" s="105"/>
      <c r="AI99" s="105"/>
      <c r="AJ99" s="105"/>
      <c r="AK99" s="106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/>
      <c r="BC99"/>
      <c r="BD99"/>
      <c r="BE99"/>
      <c r="BF99"/>
      <c r="BG99"/>
    </row>
    <row r="100" spans="2:59" s="21" customFormat="1" ht="61.5" customHeight="1">
      <c r="B100" s="78"/>
      <c r="C100" s="79"/>
      <c r="D100" s="79"/>
      <c r="E100" s="85"/>
      <c r="F100" s="85"/>
      <c r="G100" s="86" t="s">
        <v>178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0">
        <v>161</v>
      </c>
      <c r="T100" s="80"/>
      <c r="U100" s="80"/>
      <c r="V100" s="83">
        <f>V101+V102</f>
        <v>68397341</v>
      </c>
      <c r="W100" s="83"/>
      <c r="X100" s="83"/>
      <c r="Y100" s="83"/>
      <c r="Z100" s="83"/>
      <c r="AA100" s="83"/>
      <c r="AB100" s="83"/>
      <c r="AC100" s="83"/>
      <c r="AD100" s="83">
        <f>AD101+AD102</f>
        <v>65912478.590000004</v>
      </c>
      <c r="AE100" s="83"/>
      <c r="AF100" s="83"/>
      <c r="AG100" s="83"/>
      <c r="AH100" s="83"/>
      <c r="AI100" s="83"/>
      <c r="AJ100" s="83"/>
      <c r="AK100" s="84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</row>
    <row r="101" spans="2:59" s="21" customFormat="1" ht="27.95" customHeight="1">
      <c r="B101" s="78" t="s">
        <v>65</v>
      </c>
      <c r="C101" s="79"/>
      <c r="D101" s="79"/>
      <c r="E101" s="85">
        <v>900</v>
      </c>
      <c r="F101" s="85"/>
      <c r="G101" s="86" t="s">
        <v>179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0">
        <v>162</v>
      </c>
      <c r="T101" s="80"/>
      <c r="U101" s="80"/>
      <c r="V101" s="81">
        <v>66340515</v>
      </c>
      <c r="W101" s="81"/>
      <c r="X101" s="81"/>
      <c r="Y101" s="81"/>
      <c r="Z101" s="81"/>
      <c r="AA101" s="81"/>
      <c r="AB101" s="81"/>
      <c r="AC101" s="82"/>
      <c r="AD101" s="81">
        <v>63979627.590000004</v>
      </c>
      <c r="AE101" s="81"/>
      <c r="AF101" s="81"/>
      <c r="AG101" s="81"/>
      <c r="AH101" s="81"/>
      <c r="AI101" s="81"/>
      <c r="AJ101" s="81"/>
      <c r="AK101" s="82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/>
      <c r="BC101"/>
      <c r="BD101"/>
    </row>
    <row r="102" spans="2:59" ht="59.25" customHeight="1">
      <c r="B102" s="78" t="s">
        <v>66</v>
      </c>
      <c r="C102" s="79"/>
      <c r="D102" s="79"/>
      <c r="E102" s="85">
        <v>901</v>
      </c>
      <c r="F102" s="85"/>
      <c r="G102" s="86" t="s">
        <v>180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0">
        <v>163</v>
      </c>
      <c r="T102" s="80"/>
      <c r="U102" s="80"/>
      <c r="V102" s="81">
        <v>2056826</v>
      </c>
      <c r="W102" s="81"/>
      <c r="X102" s="81"/>
      <c r="Y102" s="81"/>
      <c r="Z102" s="81"/>
      <c r="AA102" s="81"/>
      <c r="AB102" s="81"/>
      <c r="AC102" s="82"/>
      <c r="AD102" s="81">
        <v>1932851</v>
      </c>
      <c r="AE102" s="81"/>
      <c r="AF102" s="81"/>
      <c r="AG102" s="81"/>
      <c r="AH102" s="81"/>
      <c r="AI102" s="81"/>
      <c r="AJ102" s="81"/>
      <c r="AK102" s="82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</row>
    <row r="103" spans="2:59" ht="27.95" customHeight="1">
      <c r="B103" s="78" t="s">
        <v>67</v>
      </c>
      <c r="C103" s="79"/>
      <c r="D103" s="79"/>
      <c r="E103" s="85">
        <v>91</v>
      </c>
      <c r="F103" s="85"/>
      <c r="G103" s="141" t="s">
        <v>181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80">
        <v>164</v>
      </c>
      <c r="T103" s="80"/>
      <c r="U103" s="80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2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</row>
    <row r="104" spans="2:59" ht="40.5" customHeight="1">
      <c r="B104" s="78"/>
      <c r="C104" s="79"/>
      <c r="D104" s="79"/>
      <c r="E104" s="85"/>
      <c r="F104" s="85"/>
      <c r="G104" s="141" t="s">
        <v>216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80">
        <v>165</v>
      </c>
      <c r="T104" s="80"/>
      <c r="U104" s="80"/>
      <c r="V104" s="83">
        <f>V105+V106+V107+V108+V109+V110+V111</f>
        <v>0</v>
      </c>
      <c r="W104" s="83"/>
      <c r="X104" s="83"/>
      <c r="Y104" s="83"/>
      <c r="Z104" s="83"/>
      <c r="AA104" s="83"/>
      <c r="AB104" s="83"/>
      <c r="AC104" s="83"/>
      <c r="AD104" s="83">
        <f>AD105+AD106+AD107+AD108+AD109+AD110+AD111</f>
        <v>0</v>
      </c>
      <c r="AE104" s="83"/>
      <c r="AF104" s="83"/>
      <c r="AG104" s="83"/>
      <c r="AH104" s="83"/>
      <c r="AI104" s="83"/>
      <c r="AJ104" s="83"/>
      <c r="AK104" s="84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</row>
    <row r="105" spans="2:59" ht="27.95" customHeight="1">
      <c r="B105" s="78" t="s">
        <v>68</v>
      </c>
      <c r="C105" s="79"/>
      <c r="D105" s="79"/>
      <c r="E105" s="85">
        <v>920</v>
      </c>
      <c r="F105" s="85"/>
      <c r="G105" s="86" t="s">
        <v>182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0">
        <v>166</v>
      </c>
      <c r="T105" s="80"/>
      <c r="U105" s="80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2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</row>
    <row r="106" spans="2:59" ht="27.95" customHeight="1">
      <c r="B106" s="78" t="s">
        <v>69</v>
      </c>
      <c r="C106" s="79"/>
      <c r="D106" s="79"/>
      <c r="E106" s="85">
        <v>922</v>
      </c>
      <c r="F106" s="85"/>
      <c r="G106" s="86" t="s">
        <v>183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0">
        <v>167</v>
      </c>
      <c r="T106" s="80"/>
      <c r="U106" s="80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2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</row>
    <row r="107" spans="2:59" ht="27.95" customHeight="1">
      <c r="B107" s="78" t="s">
        <v>71</v>
      </c>
      <c r="C107" s="79"/>
      <c r="D107" s="79"/>
      <c r="E107" s="85">
        <v>923</v>
      </c>
      <c r="F107" s="85"/>
      <c r="G107" s="86" t="s">
        <v>184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0">
        <v>168</v>
      </c>
      <c r="T107" s="80"/>
      <c r="U107" s="80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2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</row>
    <row r="108" spans="2:59" ht="27.95" customHeight="1">
      <c r="B108" s="78" t="s">
        <v>72</v>
      </c>
      <c r="C108" s="79"/>
      <c r="D108" s="79"/>
      <c r="E108" s="85">
        <v>924</v>
      </c>
      <c r="F108" s="85"/>
      <c r="G108" s="86" t="s">
        <v>185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0">
        <v>169</v>
      </c>
      <c r="T108" s="80"/>
      <c r="U108" s="80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2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</row>
    <row r="109" spans="2:59" ht="27.95" customHeight="1">
      <c r="B109" s="78" t="s">
        <v>73</v>
      </c>
      <c r="C109" s="79"/>
      <c r="D109" s="79"/>
      <c r="E109" s="85">
        <v>925</v>
      </c>
      <c r="F109" s="85"/>
      <c r="G109" s="86" t="s">
        <v>186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0">
        <v>170</v>
      </c>
      <c r="T109" s="80"/>
      <c r="U109" s="80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2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21"/>
      <c r="BC109" s="21"/>
      <c r="BD109" s="21"/>
      <c r="BE109" s="21"/>
    </row>
    <row r="110" spans="2:59" ht="39.75" customHeight="1">
      <c r="B110" s="78" t="s">
        <v>74</v>
      </c>
      <c r="C110" s="79"/>
      <c r="D110" s="79"/>
      <c r="E110" s="85">
        <v>927</v>
      </c>
      <c r="F110" s="85"/>
      <c r="G110" s="86" t="s">
        <v>187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0">
        <v>171</v>
      </c>
      <c r="T110" s="80"/>
      <c r="U110" s="80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2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E110" s="21"/>
    </row>
    <row r="111" spans="2:59" ht="27.95" customHeight="1">
      <c r="B111" s="78" t="s">
        <v>75</v>
      </c>
      <c r="C111" s="79"/>
      <c r="D111" s="79"/>
      <c r="E111" s="85">
        <v>928</v>
      </c>
      <c r="F111" s="85"/>
      <c r="G111" s="86" t="s">
        <v>188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0">
        <v>172</v>
      </c>
      <c r="T111" s="80"/>
      <c r="U111" s="80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2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</row>
    <row r="112" spans="2:59" ht="46.5" customHeight="1">
      <c r="B112" s="78"/>
      <c r="C112" s="79"/>
      <c r="D112" s="79"/>
      <c r="E112" s="85"/>
      <c r="F112" s="85"/>
      <c r="G112" s="86" t="s">
        <v>189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0">
        <v>173</v>
      </c>
      <c r="T112" s="80"/>
      <c r="U112" s="80"/>
      <c r="V112" s="83">
        <f>V113+V114+V126+V127+V135+V148+V149+V150+V151+V124</f>
        <v>31653908.510000002</v>
      </c>
      <c r="W112" s="83"/>
      <c r="X112" s="83"/>
      <c r="Y112" s="83"/>
      <c r="Z112" s="83"/>
      <c r="AA112" s="83"/>
      <c r="AB112" s="83"/>
      <c r="AC112" s="84"/>
      <c r="AD112" s="83">
        <f>AD113+AD114+AD126+AD127+AD135+AD148+AD149+AD150+AD151+AD124</f>
        <v>33172176</v>
      </c>
      <c r="AE112" s="83"/>
      <c r="AF112" s="83"/>
      <c r="AG112" s="83"/>
      <c r="AH112" s="83"/>
      <c r="AI112" s="83"/>
      <c r="AJ112" s="83"/>
      <c r="AK112" s="84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F112" s="70">
        <f>AD112-V112</f>
        <v>1518267.4899999984</v>
      </c>
    </row>
    <row r="113" spans="2:59" ht="42.75" customHeight="1">
      <c r="B113" s="78" t="s">
        <v>76</v>
      </c>
      <c r="C113" s="79"/>
      <c r="D113" s="79"/>
      <c r="E113" s="85">
        <v>21</v>
      </c>
      <c r="F113" s="85"/>
      <c r="G113" s="86" t="s">
        <v>190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0">
        <v>174</v>
      </c>
      <c r="T113" s="80"/>
      <c r="U113" s="80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2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</row>
    <row r="114" spans="2:59" ht="41.25" customHeight="1">
      <c r="B114" s="78"/>
      <c r="C114" s="79"/>
      <c r="D114" s="79"/>
      <c r="E114" s="85"/>
      <c r="F114" s="85"/>
      <c r="G114" s="86" t="s">
        <v>191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0">
        <v>175</v>
      </c>
      <c r="T114" s="80"/>
      <c r="U114" s="80"/>
      <c r="V114" s="81">
        <f>V115</f>
        <v>28661170</v>
      </c>
      <c r="W114" s="81"/>
      <c r="X114" s="81"/>
      <c r="Y114" s="81"/>
      <c r="Z114" s="81"/>
      <c r="AA114" s="81"/>
      <c r="AB114" s="81"/>
      <c r="AC114" s="82"/>
      <c r="AD114" s="81">
        <f>AD115</f>
        <v>30200044</v>
      </c>
      <c r="AE114" s="81"/>
      <c r="AF114" s="81"/>
      <c r="AG114" s="81"/>
      <c r="AH114" s="81"/>
      <c r="AI114" s="81"/>
      <c r="AJ114" s="81"/>
      <c r="AK114" s="82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</row>
    <row r="115" spans="2:59" ht="27.95" customHeight="1">
      <c r="B115" s="78" t="s">
        <v>77</v>
      </c>
      <c r="C115" s="79"/>
      <c r="D115" s="79"/>
      <c r="E115" s="85">
        <v>220</v>
      </c>
      <c r="F115" s="85"/>
      <c r="G115" s="86" t="s">
        <v>192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0">
        <v>176</v>
      </c>
      <c r="T115" s="80"/>
      <c r="U115" s="80"/>
      <c r="V115" s="81">
        <v>28661170</v>
      </c>
      <c r="W115" s="81"/>
      <c r="X115" s="81"/>
      <c r="Y115" s="81"/>
      <c r="Z115" s="81"/>
      <c r="AA115" s="81"/>
      <c r="AB115" s="81"/>
      <c r="AC115" s="82"/>
      <c r="AD115" s="81">
        <v>30200044</v>
      </c>
      <c r="AE115" s="81"/>
      <c r="AF115" s="81"/>
      <c r="AG115" s="81"/>
      <c r="AH115" s="81"/>
      <c r="AI115" s="81"/>
      <c r="AJ115" s="81"/>
      <c r="AK115" s="82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</row>
    <row r="116" spans="2:59" ht="27.95" customHeight="1" thickBot="1">
      <c r="B116" s="99" t="s">
        <v>78</v>
      </c>
      <c r="C116" s="100"/>
      <c r="D116" s="100"/>
      <c r="E116" s="97">
        <v>221</v>
      </c>
      <c r="F116" s="97"/>
      <c r="G116" s="98" t="s">
        <v>193</v>
      </c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101">
        <v>177</v>
      </c>
      <c r="T116" s="101"/>
      <c r="U116" s="101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3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</row>
    <row r="117" spans="2:59" ht="6.75" customHeight="1">
      <c r="B117" s="50"/>
      <c r="C117" s="50"/>
      <c r="D117" s="50"/>
      <c r="E117" s="51"/>
      <c r="F117" s="51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3"/>
      <c r="T117" s="53"/>
      <c r="U117" s="53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</row>
    <row r="118" spans="2:59" ht="17.25" customHeight="1" thickBot="1">
      <c r="B118" s="21"/>
      <c r="D118" s="30"/>
      <c r="E118" s="30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2"/>
      <c r="U118" s="33"/>
      <c r="V118" s="33"/>
      <c r="W118" s="33"/>
      <c r="X118" s="33"/>
      <c r="Y118" s="33"/>
      <c r="Z118" s="33"/>
      <c r="AA118" s="33"/>
      <c r="AG118" s="87" t="s">
        <v>194</v>
      </c>
      <c r="AH118" s="87"/>
      <c r="AI118" s="87"/>
      <c r="AJ118" s="87"/>
      <c r="AK118" s="87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</row>
    <row r="119" spans="2:59" ht="18.95" customHeight="1">
      <c r="B119" s="88" t="s">
        <v>19</v>
      </c>
      <c r="C119" s="89"/>
      <c r="D119" s="89"/>
      <c r="E119" s="89" t="s">
        <v>20</v>
      </c>
      <c r="F119" s="89"/>
      <c r="G119" s="92" t="s">
        <v>21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89" t="s">
        <v>112</v>
      </c>
      <c r="T119" s="89"/>
      <c r="U119" s="89"/>
      <c r="V119" s="94" t="s">
        <v>114</v>
      </c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5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</row>
    <row r="120" spans="2:59" ht="18.95" customHeight="1">
      <c r="B120" s="90"/>
      <c r="C120" s="91"/>
      <c r="D120" s="91"/>
      <c r="E120" s="91"/>
      <c r="F120" s="91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1"/>
      <c r="T120" s="91"/>
      <c r="U120" s="91"/>
      <c r="V120" s="85" t="s">
        <v>109</v>
      </c>
      <c r="W120" s="85"/>
      <c r="X120" s="85"/>
      <c r="Y120" s="85"/>
      <c r="Z120" s="85"/>
      <c r="AA120" s="85"/>
      <c r="AB120" s="85"/>
      <c r="AC120" s="85"/>
      <c r="AD120" s="85" t="s">
        <v>177</v>
      </c>
      <c r="AE120" s="85"/>
      <c r="AF120" s="85"/>
      <c r="AG120" s="85"/>
      <c r="AH120" s="85"/>
      <c r="AI120" s="85"/>
      <c r="AJ120" s="85"/>
      <c r="AK120" s="96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</row>
    <row r="121" spans="2:59" ht="18.95" customHeight="1">
      <c r="B121" s="90"/>
      <c r="C121" s="91"/>
      <c r="D121" s="91"/>
      <c r="E121" s="91"/>
      <c r="F121" s="91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1"/>
      <c r="T121" s="91"/>
      <c r="U121" s="91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96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</row>
    <row r="122" spans="2:59" ht="19.5" customHeight="1">
      <c r="B122" s="90"/>
      <c r="C122" s="91"/>
      <c r="D122" s="91"/>
      <c r="E122" s="91"/>
      <c r="F122" s="91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1"/>
      <c r="T122" s="91"/>
      <c r="U122" s="91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96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</row>
    <row r="123" spans="2:59" s="20" customFormat="1" ht="13.5" customHeight="1">
      <c r="B123" s="104">
        <v>1</v>
      </c>
      <c r="C123" s="105"/>
      <c r="D123" s="105"/>
      <c r="E123" s="105">
        <v>2</v>
      </c>
      <c r="F123" s="105"/>
      <c r="G123" s="105">
        <v>3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>
        <v>4</v>
      </c>
      <c r="T123" s="105"/>
      <c r="U123" s="105"/>
      <c r="V123" s="105">
        <v>5</v>
      </c>
      <c r="W123" s="105"/>
      <c r="X123" s="105"/>
      <c r="Y123" s="105"/>
      <c r="Z123" s="105"/>
      <c r="AA123" s="105"/>
      <c r="AB123" s="105"/>
      <c r="AC123" s="105"/>
      <c r="AD123" s="105">
        <v>6</v>
      </c>
      <c r="AE123" s="105"/>
      <c r="AF123" s="105"/>
      <c r="AG123" s="105"/>
      <c r="AH123" s="105"/>
      <c r="AI123" s="105"/>
      <c r="AJ123" s="105"/>
      <c r="AK123" s="106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/>
      <c r="BC123"/>
      <c r="BD123"/>
      <c r="BE123"/>
      <c r="BF123"/>
      <c r="BG123"/>
    </row>
    <row r="124" spans="2:59" s="21" customFormat="1" ht="56.25" customHeight="1">
      <c r="B124" s="78" t="s">
        <v>79</v>
      </c>
      <c r="C124" s="79"/>
      <c r="D124" s="79"/>
      <c r="E124" s="85">
        <v>224</v>
      </c>
      <c r="F124" s="85"/>
      <c r="G124" s="86" t="s">
        <v>197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0">
        <v>178</v>
      </c>
      <c r="T124" s="80"/>
      <c r="U124" s="80"/>
      <c r="V124" s="81">
        <v>13290.51</v>
      </c>
      <c r="W124" s="81"/>
      <c r="X124" s="81"/>
      <c r="Y124" s="81"/>
      <c r="Z124" s="81"/>
      <c r="AA124" s="81"/>
      <c r="AB124" s="81"/>
      <c r="AC124" s="82"/>
      <c r="AD124" s="81">
        <v>65260</v>
      </c>
      <c r="AE124" s="81"/>
      <c r="AF124" s="81"/>
      <c r="AG124" s="81"/>
      <c r="AH124" s="81"/>
      <c r="AI124" s="81"/>
      <c r="AJ124" s="81"/>
      <c r="AK124" s="82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</row>
    <row r="125" spans="2:59" ht="41.25" customHeight="1">
      <c r="B125" s="78" t="s">
        <v>80</v>
      </c>
      <c r="C125" s="79"/>
      <c r="D125" s="79"/>
      <c r="E125" s="85">
        <v>225</v>
      </c>
      <c r="F125" s="85"/>
      <c r="G125" s="86" t="s">
        <v>198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0">
        <v>179</v>
      </c>
      <c r="T125" s="80"/>
      <c r="U125" s="80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2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</row>
    <row r="126" spans="2:59" ht="30" customHeight="1">
      <c r="B126" s="78" t="s">
        <v>81</v>
      </c>
      <c r="C126" s="79"/>
      <c r="D126" s="79"/>
      <c r="E126" s="85">
        <v>23</v>
      </c>
      <c r="F126" s="85"/>
      <c r="G126" s="86" t="s">
        <v>199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0">
        <v>180</v>
      </c>
      <c r="T126" s="80"/>
      <c r="U126" s="80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2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</row>
    <row r="127" spans="2:59" ht="46.5" customHeight="1">
      <c r="B127" s="78"/>
      <c r="C127" s="79"/>
      <c r="D127" s="79"/>
      <c r="E127" s="85"/>
      <c r="F127" s="85"/>
      <c r="G127" s="86" t="s">
        <v>200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0">
        <v>181</v>
      </c>
      <c r="T127" s="80"/>
      <c r="U127" s="80"/>
      <c r="V127" s="83">
        <f>V128+V129+V130+V131+V132+V133+V134</f>
        <v>234857</v>
      </c>
      <c r="W127" s="83"/>
      <c r="X127" s="83"/>
      <c r="Y127" s="83"/>
      <c r="Z127" s="83"/>
      <c r="AA127" s="83"/>
      <c r="AB127" s="83"/>
      <c r="AC127" s="83"/>
      <c r="AD127" s="83">
        <f>AD128+AD129+AD130+AD131+AD132+AD133+AD134</f>
        <v>155285</v>
      </c>
      <c r="AE127" s="83"/>
      <c r="AF127" s="83"/>
      <c r="AG127" s="83"/>
      <c r="AH127" s="83"/>
      <c r="AI127" s="83"/>
      <c r="AJ127" s="83"/>
      <c r="AK127" s="84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</row>
    <row r="128" spans="2:59" ht="44.25" customHeight="1">
      <c r="B128" s="78" t="s">
        <v>82</v>
      </c>
      <c r="C128" s="79"/>
      <c r="D128" s="79"/>
      <c r="E128" s="85">
        <v>240</v>
      </c>
      <c r="F128" s="85"/>
      <c r="G128" s="86" t="s">
        <v>201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0">
        <v>182</v>
      </c>
      <c r="T128" s="80"/>
      <c r="U128" s="80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2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</row>
    <row r="129" spans="2:53" ht="30" customHeight="1">
      <c r="B129" s="78" t="s">
        <v>83</v>
      </c>
      <c r="C129" s="79"/>
      <c r="D129" s="79"/>
      <c r="E129" s="85">
        <v>241</v>
      </c>
      <c r="F129" s="85"/>
      <c r="G129" s="86" t="s">
        <v>202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0">
        <v>183</v>
      </c>
      <c r="T129" s="80"/>
      <c r="U129" s="80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2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</row>
    <row r="130" spans="2:53" ht="30" customHeight="1">
      <c r="B130" s="78" t="s">
        <v>84</v>
      </c>
      <c r="C130" s="79"/>
      <c r="D130" s="79"/>
      <c r="E130" s="85">
        <v>242</v>
      </c>
      <c r="F130" s="85"/>
      <c r="G130" s="86" t="s">
        <v>203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0">
        <v>184</v>
      </c>
      <c r="T130" s="80"/>
      <c r="U130" s="80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2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</row>
    <row r="131" spans="2:53" ht="30" customHeight="1">
      <c r="B131" s="78" t="s">
        <v>85</v>
      </c>
      <c r="C131" s="79"/>
      <c r="D131" s="79"/>
      <c r="E131" s="85">
        <v>243</v>
      </c>
      <c r="F131" s="85"/>
      <c r="G131" s="86" t="s">
        <v>204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0">
        <v>185</v>
      </c>
      <c r="T131" s="80"/>
      <c r="U131" s="80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2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</row>
    <row r="132" spans="2:53" ht="30" customHeight="1">
      <c r="B132" s="78" t="s">
        <v>86</v>
      </c>
      <c r="C132" s="79"/>
      <c r="D132" s="79"/>
      <c r="E132" s="85">
        <v>245</v>
      </c>
      <c r="F132" s="85"/>
      <c r="G132" s="86" t="s">
        <v>205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0">
        <v>186</v>
      </c>
      <c r="T132" s="80"/>
      <c r="U132" s="80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2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</row>
    <row r="133" spans="2:53" ht="30" customHeight="1">
      <c r="B133" s="78" t="s">
        <v>87</v>
      </c>
      <c r="C133" s="79"/>
      <c r="D133" s="79"/>
      <c r="E133" s="85">
        <v>246</v>
      </c>
      <c r="F133" s="85"/>
      <c r="G133" s="86" t="s">
        <v>206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0">
        <v>187</v>
      </c>
      <c r="T133" s="80"/>
      <c r="U133" s="80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2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</row>
    <row r="134" spans="2:53" ht="30" customHeight="1">
      <c r="B134" s="78" t="s">
        <v>88</v>
      </c>
      <c r="C134" s="79"/>
      <c r="D134" s="79"/>
      <c r="E134" s="85">
        <v>247</v>
      </c>
      <c r="F134" s="85"/>
      <c r="G134" s="86" t="s">
        <v>207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0">
        <v>188</v>
      </c>
      <c r="T134" s="80"/>
      <c r="U134" s="80"/>
      <c r="V134" s="81">
        <v>234857</v>
      </c>
      <c r="W134" s="81"/>
      <c r="X134" s="81"/>
      <c r="Y134" s="81"/>
      <c r="Z134" s="81"/>
      <c r="AA134" s="81"/>
      <c r="AB134" s="81"/>
      <c r="AC134" s="82"/>
      <c r="AD134" s="81">
        <v>155285</v>
      </c>
      <c r="AE134" s="81"/>
      <c r="AF134" s="81"/>
      <c r="AG134" s="81"/>
      <c r="AH134" s="81"/>
      <c r="AI134" s="81"/>
      <c r="AJ134" s="81"/>
      <c r="AK134" s="82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</row>
    <row r="135" spans="2:53" ht="43.5" customHeight="1">
      <c r="B135" s="78"/>
      <c r="C135" s="79"/>
      <c r="D135" s="79"/>
      <c r="E135" s="85"/>
      <c r="F135" s="85"/>
      <c r="G135" s="86" t="s">
        <v>208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0">
        <v>189</v>
      </c>
      <c r="T135" s="80"/>
      <c r="U135" s="80"/>
      <c r="V135" s="83">
        <f>V136+V137+V138+V139+V140</f>
        <v>0</v>
      </c>
      <c r="W135" s="83"/>
      <c r="X135" s="83"/>
      <c r="Y135" s="83"/>
      <c r="Z135" s="83"/>
      <c r="AA135" s="83"/>
      <c r="AB135" s="83"/>
      <c r="AC135" s="83"/>
      <c r="AD135" s="83">
        <f>AD136+AD137+AD138+AD139+AD140</f>
        <v>0</v>
      </c>
      <c r="AE135" s="83"/>
      <c r="AF135" s="83"/>
      <c r="AG135" s="83"/>
      <c r="AH135" s="83"/>
      <c r="AI135" s="83"/>
      <c r="AJ135" s="83"/>
      <c r="AK135" s="84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</row>
    <row r="136" spans="2:53" ht="30" customHeight="1">
      <c r="B136" s="78" t="s">
        <v>89</v>
      </c>
      <c r="C136" s="79"/>
      <c r="D136" s="79"/>
      <c r="E136" s="85">
        <v>250</v>
      </c>
      <c r="F136" s="85"/>
      <c r="G136" s="86" t="s">
        <v>209</v>
      </c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0">
        <v>190</v>
      </c>
      <c r="T136" s="80"/>
      <c r="U136" s="80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2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</row>
    <row r="137" spans="2:53" ht="30" customHeight="1">
      <c r="B137" s="78"/>
      <c r="C137" s="79"/>
      <c r="D137" s="79"/>
      <c r="E137" s="85">
        <v>251</v>
      </c>
      <c r="F137" s="85"/>
      <c r="G137" s="86" t="s">
        <v>210</v>
      </c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0">
        <v>191</v>
      </c>
      <c r="T137" s="80"/>
      <c r="U137" s="80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2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</row>
    <row r="138" spans="2:53" ht="30" customHeight="1">
      <c r="B138" s="78" t="s">
        <v>91</v>
      </c>
      <c r="C138" s="79"/>
      <c r="D138" s="79"/>
      <c r="E138" s="85">
        <v>252</v>
      </c>
      <c r="F138" s="85"/>
      <c r="G138" s="86" t="s">
        <v>211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0">
        <v>192</v>
      </c>
      <c r="T138" s="80"/>
      <c r="U138" s="80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2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</row>
    <row r="139" spans="2:53" ht="42" customHeight="1">
      <c r="B139" s="78" t="s">
        <v>92</v>
      </c>
      <c r="C139" s="79"/>
      <c r="D139" s="79"/>
      <c r="E139" s="85">
        <v>253</v>
      </c>
      <c r="F139" s="85"/>
      <c r="G139" s="86" t="s">
        <v>212</v>
      </c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0">
        <v>193</v>
      </c>
      <c r="T139" s="80"/>
      <c r="U139" s="80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2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</row>
    <row r="140" spans="2:53" ht="38.25" customHeight="1" thickBot="1">
      <c r="B140" s="99" t="s">
        <v>93</v>
      </c>
      <c r="C140" s="100"/>
      <c r="D140" s="100"/>
      <c r="E140" s="97">
        <v>255</v>
      </c>
      <c r="F140" s="97"/>
      <c r="G140" s="98" t="s">
        <v>213</v>
      </c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101">
        <v>194</v>
      </c>
      <c r="T140" s="101"/>
      <c r="U140" s="101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3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</row>
    <row r="141" spans="2:53" ht="6.75" customHeight="1">
      <c r="B141" s="50"/>
      <c r="C141" s="50"/>
      <c r="D141" s="50"/>
      <c r="E141" s="51"/>
      <c r="F141" s="51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3"/>
      <c r="T141" s="53"/>
      <c r="U141" s="53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</row>
    <row r="142" spans="2:53" ht="17.25" customHeight="1" thickBot="1">
      <c r="B142" s="21"/>
      <c r="D142" s="30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2"/>
      <c r="U142" s="33"/>
      <c r="V142" s="33"/>
      <c r="W142" s="33"/>
      <c r="X142" s="33"/>
      <c r="Y142" s="33"/>
      <c r="Z142" s="33"/>
      <c r="AA142" s="33"/>
      <c r="AG142" s="87" t="s">
        <v>196</v>
      </c>
      <c r="AH142" s="87"/>
      <c r="AI142" s="87"/>
      <c r="AJ142" s="87"/>
      <c r="AK142" s="87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</row>
    <row r="143" spans="2:53" ht="18.95" customHeight="1">
      <c r="B143" s="88" t="s">
        <v>19</v>
      </c>
      <c r="C143" s="89"/>
      <c r="D143" s="89"/>
      <c r="E143" s="89" t="s">
        <v>20</v>
      </c>
      <c r="F143" s="89"/>
      <c r="G143" s="92" t="s">
        <v>21</v>
      </c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89" t="s">
        <v>112</v>
      </c>
      <c r="T143" s="89"/>
      <c r="U143" s="89"/>
      <c r="V143" s="94" t="s">
        <v>114</v>
      </c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5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</row>
    <row r="144" spans="2:53" ht="18.95" customHeight="1">
      <c r="B144" s="90"/>
      <c r="C144" s="91"/>
      <c r="D144" s="91"/>
      <c r="E144" s="91"/>
      <c r="F144" s="91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1"/>
      <c r="T144" s="91"/>
      <c r="U144" s="91"/>
      <c r="V144" s="85" t="s">
        <v>109</v>
      </c>
      <c r="W144" s="85"/>
      <c r="X144" s="85"/>
      <c r="Y144" s="85"/>
      <c r="Z144" s="85"/>
      <c r="AA144" s="85"/>
      <c r="AB144" s="85"/>
      <c r="AC144" s="85"/>
      <c r="AD144" s="85" t="s">
        <v>177</v>
      </c>
      <c r="AE144" s="85"/>
      <c r="AF144" s="85"/>
      <c r="AG144" s="85"/>
      <c r="AH144" s="85"/>
      <c r="AI144" s="85"/>
      <c r="AJ144" s="85"/>
      <c r="AK144" s="96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</row>
    <row r="145" spans="2:59" ht="18.95" customHeight="1">
      <c r="B145" s="90"/>
      <c r="C145" s="91"/>
      <c r="D145" s="91"/>
      <c r="E145" s="91"/>
      <c r="F145" s="91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1"/>
      <c r="T145" s="91"/>
      <c r="U145" s="91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96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</row>
    <row r="146" spans="2:59" ht="19.5" customHeight="1">
      <c r="B146" s="90"/>
      <c r="C146" s="91"/>
      <c r="D146" s="91"/>
      <c r="E146" s="91"/>
      <c r="F146" s="91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1"/>
      <c r="T146" s="91"/>
      <c r="U146" s="91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96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</row>
    <row r="147" spans="2:59" s="20" customFormat="1" ht="13.5" customHeight="1">
      <c r="B147" s="104">
        <v>1</v>
      </c>
      <c r="C147" s="105"/>
      <c r="D147" s="105"/>
      <c r="E147" s="105">
        <v>2</v>
      </c>
      <c r="F147" s="105"/>
      <c r="G147" s="105">
        <v>3</v>
      </c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>
        <v>4</v>
      </c>
      <c r="T147" s="105"/>
      <c r="U147" s="105"/>
      <c r="V147" s="105">
        <v>5</v>
      </c>
      <c r="W147" s="105"/>
      <c r="X147" s="105"/>
      <c r="Y147" s="105"/>
      <c r="Z147" s="105"/>
      <c r="AA147" s="105"/>
      <c r="AB147" s="105"/>
      <c r="AC147" s="105"/>
      <c r="AD147" s="105">
        <v>6</v>
      </c>
      <c r="AE147" s="105"/>
      <c r="AF147" s="105"/>
      <c r="AG147" s="105"/>
      <c r="AH147" s="105"/>
      <c r="AI147" s="105"/>
      <c r="AJ147" s="105"/>
      <c r="AK147" s="106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/>
      <c r="BC147"/>
      <c r="BD147"/>
      <c r="BE147"/>
      <c r="BF147"/>
      <c r="BG147"/>
    </row>
    <row r="148" spans="2:59" s="21" customFormat="1" ht="43.5" customHeight="1">
      <c r="B148" s="78">
        <v>70</v>
      </c>
      <c r="C148" s="79"/>
      <c r="D148" s="79"/>
      <c r="E148" s="85">
        <v>26</v>
      </c>
      <c r="F148" s="85"/>
      <c r="G148" s="86" t="s">
        <v>221</v>
      </c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0">
        <v>195</v>
      </c>
      <c r="T148" s="80"/>
      <c r="U148" s="80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2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</row>
    <row r="149" spans="2:59" s="21" customFormat="1" ht="44.25" customHeight="1">
      <c r="B149" s="78" t="s">
        <v>94</v>
      </c>
      <c r="C149" s="79"/>
      <c r="D149" s="79"/>
      <c r="E149" s="85">
        <v>27</v>
      </c>
      <c r="F149" s="85"/>
      <c r="G149" s="86" t="s">
        <v>214</v>
      </c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0">
        <v>196</v>
      </c>
      <c r="T149" s="80"/>
      <c r="U149" s="80"/>
      <c r="V149" s="81">
        <v>26581</v>
      </c>
      <c r="W149" s="81"/>
      <c r="X149" s="81"/>
      <c r="Y149" s="81"/>
      <c r="Z149" s="81"/>
      <c r="AA149" s="81"/>
      <c r="AB149" s="81"/>
      <c r="AC149" s="82"/>
      <c r="AD149" s="81">
        <v>26581</v>
      </c>
      <c r="AE149" s="81"/>
      <c r="AF149" s="81"/>
      <c r="AG149" s="81"/>
      <c r="AH149" s="81"/>
      <c r="AI149" s="81"/>
      <c r="AJ149" s="81"/>
      <c r="AK149" s="82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/>
      <c r="BC149"/>
      <c r="BD149"/>
    </row>
    <row r="150" spans="2:59" ht="49.5" customHeight="1">
      <c r="B150" s="78" t="s">
        <v>95</v>
      </c>
      <c r="C150" s="79"/>
      <c r="D150" s="79"/>
      <c r="E150" s="85">
        <v>28</v>
      </c>
      <c r="F150" s="85"/>
      <c r="G150" s="86" t="s">
        <v>222</v>
      </c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0">
        <v>197</v>
      </c>
      <c r="T150" s="80"/>
      <c r="U150" s="80"/>
      <c r="V150" s="81">
        <v>2688227</v>
      </c>
      <c r="W150" s="81"/>
      <c r="X150" s="81"/>
      <c r="Y150" s="81"/>
      <c r="Z150" s="81"/>
      <c r="AA150" s="81"/>
      <c r="AB150" s="81"/>
      <c r="AC150" s="82"/>
      <c r="AD150" s="81">
        <f>1790002+157594+772467</f>
        <v>2720063</v>
      </c>
      <c r="AE150" s="81"/>
      <c r="AF150" s="81"/>
      <c r="AG150" s="81"/>
      <c r="AH150" s="81"/>
      <c r="AI150" s="81"/>
      <c r="AJ150" s="81"/>
      <c r="AK150" s="82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</row>
    <row r="151" spans="2:59" s="21" customFormat="1" ht="44.25" customHeight="1">
      <c r="B151" s="78" t="s">
        <v>96</v>
      </c>
      <c r="C151" s="79"/>
      <c r="D151" s="79"/>
      <c r="E151" s="85">
        <v>29</v>
      </c>
      <c r="F151" s="85"/>
      <c r="G151" s="86" t="s">
        <v>215</v>
      </c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0">
        <v>198</v>
      </c>
      <c r="T151" s="80"/>
      <c r="U151" s="80"/>
      <c r="V151" s="81">
        <v>29783</v>
      </c>
      <c r="W151" s="81"/>
      <c r="X151" s="81"/>
      <c r="Y151" s="81"/>
      <c r="Z151" s="81"/>
      <c r="AA151" s="81"/>
      <c r="AB151" s="81"/>
      <c r="AC151" s="82"/>
      <c r="AD151" s="81">
        <f>4942+1</f>
        <v>4943</v>
      </c>
      <c r="AE151" s="81"/>
      <c r="AF151" s="81"/>
      <c r="AG151" s="81"/>
      <c r="AH151" s="81"/>
      <c r="AI151" s="81"/>
      <c r="AJ151" s="81"/>
      <c r="AK151" s="82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</row>
    <row r="152" spans="2:59" s="21" customFormat="1" ht="61.5" customHeight="1">
      <c r="B152" s="78" t="s">
        <v>97</v>
      </c>
      <c r="C152" s="79"/>
      <c r="D152" s="79"/>
      <c r="E152" s="85">
        <v>98</v>
      </c>
      <c r="F152" s="85"/>
      <c r="G152" s="86" t="s">
        <v>217</v>
      </c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0">
        <v>199</v>
      </c>
      <c r="T152" s="80"/>
      <c r="U152" s="80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2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</row>
    <row r="153" spans="2:59" s="21" customFormat="1" ht="48" customHeight="1">
      <c r="B153" s="78"/>
      <c r="C153" s="79"/>
      <c r="D153" s="79"/>
      <c r="E153" s="85"/>
      <c r="F153" s="85"/>
      <c r="G153" s="86" t="s">
        <v>218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0">
        <v>200</v>
      </c>
      <c r="T153" s="80"/>
      <c r="U153" s="80"/>
      <c r="V153" s="83">
        <f>V100+V103+V104+V112+V152</f>
        <v>100051249.51000001</v>
      </c>
      <c r="W153" s="83"/>
      <c r="X153" s="83"/>
      <c r="Y153" s="83"/>
      <c r="Z153" s="83"/>
      <c r="AA153" s="83"/>
      <c r="AB153" s="83"/>
      <c r="AC153" s="83"/>
      <c r="AD153" s="83">
        <f>AD100+AD103+AD104+AD112+AD152</f>
        <v>99084654.590000004</v>
      </c>
      <c r="AE153" s="83"/>
      <c r="AF153" s="83"/>
      <c r="AG153" s="83"/>
      <c r="AH153" s="83"/>
      <c r="AI153" s="83"/>
      <c r="AJ153" s="83"/>
      <c r="AK153" s="84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/>
      <c r="BC153"/>
      <c r="BD153"/>
    </row>
    <row r="154" spans="2:59" ht="32.25" customHeight="1" thickBot="1">
      <c r="B154" s="99" t="s">
        <v>98</v>
      </c>
      <c r="C154" s="100"/>
      <c r="D154" s="100"/>
      <c r="E154" s="97" t="s">
        <v>195</v>
      </c>
      <c r="F154" s="97"/>
      <c r="G154" s="98" t="s">
        <v>219</v>
      </c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101">
        <v>201</v>
      </c>
      <c r="T154" s="101"/>
      <c r="U154" s="101"/>
      <c r="V154" s="102"/>
      <c r="W154" s="102"/>
      <c r="X154" s="102"/>
      <c r="Y154" s="102"/>
      <c r="Z154" s="102"/>
      <c r="AA154" s="102"/>
      <c r="AB154" s="102"/>
      <c r="AC154" s="103"/>
      <c r="AD154" s="102">
        <f>AD153-AT91</f>
        <v>-0.40999999642372131</v>
      </c>
      <c r="AE154" s="102"/>
      <c r="AF154" s="102"/>
      <c r="AG154" s="102"/>
      <c r="AH154" s="102"/>
      <c r="AI154" s="102"/>
      <c r="AJ154" s="102"/>
      <c r="AK154" s="103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</row>
    <row r="157" spans="2:59" ht="16.5">
      <c r="C157" s="22"/>
    </row>
    <row r="158" spans="2:59" ht="23.25">
      <c r="B158" s="75" t="s">
        <v>104</v>
      </c>
      <c r="C158" s="75"/>
      <c r="D158" s="75"/>
      <c r="E158" s="75"/>
      <c r="F158" s="72" t="s">
        <v>107</v>
      </c>
      <c r="G158" s="72"/>
      <c r="H158" s="72"/>
      <c r="I158" s="72"/>
      <c r="J158" s="72"/>
      <c r="K158" s="72"/>
      <c r="L158" s="62"/>
      <c r="N158" s="62"/>
      <c r="O158" s="74" t="s">
        <v>99</v>
      </c>
      <c r="P158" s="74"/>
      <c r="Q158" s="74"/>
      <c r="R158" s="74"/>
      <c r="S158" s="74"/>
      <c r="T158" s="74"/>
      <c r="U158" s="74"/>
      <c r="AB158" s="62"/>
      <c r="AC158" s="71" t="s">
        <v>100</v>
      </c>
      <c r="AD158" s="71"/>
      <c r="AE158" s="71"/>
      <c r="AF158" s="71"/>
      <c r="AG158" s="71"/>
      <c r="AH158" s="71"/>
      <c r="AI158" s="71"/>
      <c r="AJ158" s="71"/>
      <c r="AK158" s="71"/>
    </row>
    <row r="159" spans="2:59" ht="3" customHeight="1">
      <c r="B159" s="60"/>
      <c r="C159" s="59"/>
      <c r="D159" s="60"/>
      <c r="E159" s="60"/>
      <c r="F159" s="72" t="s">
        <v>223</v>
      </c>
      <c r="G159" s="72"/>
      <c r="H159" s="72"/>
      <c r="I159" s="72"/>
      <c r="J159" s="72"/>
      <c r="K159" s="72"/>
      <c r="O159" s="58"/>
      <c r="P159" s="58"/>
      <c r="Q159" s="58"/>
      <c r="R159" s="58"/>
      <c r="S159" s="58"/>
      <c r="T159" s="58"/>
      <c r="U159" s="58"/>
      <c r="Z159" s="23"/>
    </row>
    <row r="160" spans="2:59" ht="20.25" customHeight="1">
      <c r="B160" s="75" t="s">
        <v>105</v>
      </c>
      <c r="C160" s="75"/>
      <c r="D160" s="75"/>
      <c r="E160" s="75"/>
      <c r="F160" s="73">
        <v>42794</v>
      </c>
      <c r="G160" s="73"/>
      <c r="H160" s="73"/>
      <c r="I160" s="73"/>
      <c r="J160" s="73"/>
      <c r="K160" s="60"/>
      <c r="L160" s="62"/>
      <c r="N160" s="62"/>
      <c r="O160" s="74" t="s">
        <v>101</v>
      </c>
      <c r="P160" s="74"/>
      <c r="Q160" s="74"/>
      <c r="R160" s="74"/>
      <c r="S160" s="74"/>
      <c r="T160" s="74"/>
      <c r="U160" s="74"/>
      <c r="W160" s="76" t="s">
        <v>2</v>
      </c>
      <c r="X160" s="76"/>
    </row>
    <row r="161" spans="3:37" ht="4.5" customHeight="1">
      <c r="C161" s="59"/>
      <c r="D161" s="60"/>
      <c r="F161" s="72" t="s">
        <v>223</v>
      </c>
      <c r="G161" s="72"/>
      <c r="H161" s="72"/>
      <c r="I161" s="72"/>
      <c r="J161" s="72"/>
      <c r="K161" s="72"/>
    </row>
    <row r="162" spans="3:37" ht="8.25" customHeight="1">
      <c r="C162" s="61"/>
      <c r="D162" s="60"/>
      <c r="E162" s="60"/>
      <c r="F162" s="60"/>
      <c r="G162" s="60"/>
      <c r="H162" s="60"/>
    </row>
    <row r="163" spans="3:37" ht="18.75">
      <c r="C163" s="61"/>
      <c r="D163" s="60"/>
      <c r="E163" s="60"/>
      <c r="F163" s="60"/>
      <c r="G163" s="60"/>
      <c r="H163" s="60"/>
      <c r="L163" s="63"/>
      <c r="N163" s="63"/>
      <c r="O163" s="72" t="s">
        <v>102</v>
      </c>
      <c r="P163" s="72"/>
      <c r="Q163" s="72"/>
      <c r="R163" s="72"/>
      <c r="S163" s="72"/>
      <c r="T163" s="72"/>
      <c r="U163" s="72"/>
      <c r="Z163" s="34"/>
      <c r="AA163" s="34"/>
      <c r="AB163" s="34"/>
      <c r="AC163" s="72" t="s">
        <v>106</v>
      </c>
      <c r="AD163" s="72"/>
      <c r="AE163" s="72"/>
      <c r="AF163" s="72"/>
      <c r="AG163" s="72"/>
      <c r="AH163" s="72"/>
      <c r="AI163" s="72"/>
      <c r="AJ163" s="72"/>
      <c r="AK163" s="72"/>
    </row>
    <row r="164" spans="3:37" ht="16.5">
      <c r="C164" s="22"/>
    </row>
  </sheetData>
  <mergeCells count="807">
    <mergeCell ref="B60:D60"/>
    <mergeCell ref="E60:F60"/>
    <mergeCell ref="G60:R60"/>
    <mergeCell ref="S60:U60"/>
    <mergeCell ref="V60:AC60"/>
    <mergeCell ref="AD60:AK60"/>
    <mergeCell ref="AL60:AS60"/>
    <mergeCell ref="AT60:BA60"/>
    <mergeCell ref="AL54:AS54"/>
    <mergeCell ref="AT54:BA54"/>
    <mergeCell ref="B55:D55"/>
    <mergeCell ref="E55:F55"/>
    <mergeCell ref="G55:R55"/>
    <mergeCell ref="S55:U55"/>
    <mergeCell ref="V55:AC55"/>
    <mergeCell ref="AD55:AK55"/>
    <mergeCell ref="AL55:AS55"/>
    <mergeCell ref="AT55:BA55"/>
    <mergeCell ref="B54:D54"/>
    <mergeCell ref="E54:F54"/>
    <mergeCell ref="G54:R54"/>
    <mergeCell ref="S54:U54"/>
    <mergeCell ref="V54:AC54"/>
    <mergeCell ref="AD54:AK54"/>
    <mergeCell ref="AL51:AS51"/>
    <mergeCell ref="AT51:BA51"/>
    <mergeCell ref="B52:D52"/>
    <mergeCell ref="S52:U52"/>
    <mergeCell ref="V52:AC52"/>
    <mergeCell ref="AD52:AK52"/>
    <mergeCell ref="AL52:AS52"/>
    <mergeCell ref="AT52:BA52"/>
    <mergeCell ref="B53:D53"/>
    <mergeCell ref="E53:F53"/>
    <mergeCell ref="G53:R53"/>
    <mergeCell ref="S53:U53"/>
    <mergeCell ref="V53:AC53"/>
    <mergeCell ref="AD53:AK53"/>
    <mergeCell ref="AL53:AS53"/>
    <mergeCell ref="AT53:BA53"/>
    <mergeCell ref="E52:F52"/>
    <mergeCell ref="G52:R52"/>
    <mergeCell ref="E51:F51"/>
    <mergeCell ref="G51:R51"/>
    <mergeCell ref="B51:D51"/>
    <mergeCell ref="S51:U51"/>
    <mergeCell ref="V51:AC51"/>
    <mergeCell ref="AD51:AK51"/>
    <mergeCell ref="AL40:AS40"/>
    <mergeCell ref="AT40:BA40"/>
    <mergeCell ref="B50:D50"/>
    <mergeCell ref="S50:U50"/>
    <mergeCell ref="V50:AC50"/>
    <mergeCell ref="AD50:AK50"/>
    <mergeCell ref="AL50:AS50"/>
    <mergeCell ref="AT50:BA50"/>
    <mergeCell ref="E40:F40"/>
    <mergeCell ref="G40:R40"/>
    <mergeCell ref="B40:D40"/>
    <mergeCell ref="S40:U40"/>
    <mergeCell ref="V40:AC40"/>
    <mergeCell ref="AD40:AK40"/>
    <mergeCell ref="E50:F50"/>
    <mergeCell ref="G50:R50"/>
    <mergeCell ref="AT49:BA49"/>
    <mergeCell ref="AW42:BA42"/>
    <mergeCell ref="B43:D46"/>
    <mergeCell ref="E43:F46"/>
    <mergeCell ref="G43:R46"/>
    <mergeCell ref="S43:U46"/>
    <mergeCell ref="V43:BA43"/>
    <mergeCell ref="V44:AC46"/>
    <mergeCell ref="AL37:AS37"/>
    <mergeCell ref="AT37:BA37"/>
    <mergeCell ref="B38:D38"/>
    <mergeCell ref="S38:U38"/>
    <mergeCell ref="V38:AC38"/>
    <mergeCell ref="AD38:AK38"/>
    <mergeCell ref="AL38:AS38"/>
    <mergeCell ref="AT38:BA38"/>
    <mergeCell ref="B39:D39"/>
    <mergeCell ref="S39:U39"/>
    <mergeCell ref="V39:AC39"/>
    <mergeCell ref="AD39:AK39"/>
    <mergeCell ref="AL39:AS39"/>
    <mergeCell ref="AT39:BA39"/>
    <mergeCell ref="E38:F38"/>
    <mergeCell ref="G38:R38"/>
    <mergeCell ref="E37:F37"/>
    <mergeCell ref="G37:R37"/>
    <mergeCell ref="B37:D37"/>
    <mergeCell ref="S37:U37"/>
    <mergeCell ref="V37:AC37"/>
    <mergeCell ref="AD37:AK37"/>
    <mergeCell ref="E39:F39"/>
    <mergeCell ref="G39:R39"/>
    <mergeCell ref="AL34:AS34"/>
    <mergeCell ref="AT34:BA34"/>
    <mergeCell ref="B35:D35"/>
    <mergeCell ref="B36:D36"/>
    <mergeCell ref="S36:U36"/>
    <mergeCell ref="V36:AC36"/>
    <mergeCell ref="AD36:AK36"/>
    <mergeCell ref="AL36:AS36"/>
    <mergeCell ref="AT36:BA36"/>
    <mergeCell ref="AL35:AS35"/>
    <mergeCell ref="AT35:BA35"/>
    <mergeCell ref="E36:F36"/>
    <mergeCell ref="G36:R36"/>
    <mergeCell ref="B34:D34"/>
    <mergeCell ref="J20:AA20"/>
    <mergeCell ref="J14:AA14"/>
    <mergeCell ref="J12:AA12"/>
    <mergeCell ref="J16:AA16"/>
    <mergeCell ref="AE13:BA15"/>
    <mergeCell ref="AE17:BA19"/>
    <mergeCell ref="AW22:BA22"/>
    <mergeCell ref="B33:D33"/>
    <mergeCell ref="S33:U33"/>
    <mergeCell ref="V33:AC33"/>
    <mergeCell ref="AD33:AK33"/>
    <mergeCell ref="AL33:AS33"/>
    <mergeCell ref="AT33:BA33"/>
    <mergeCell ref="B24:D27"/>
    <mergeCell ref="B28:D28"/>
    <mergeCell ref="B29:D29"/>
    <mergeCell ref="B30:D30"/>
    <mergeCell ref="B31:D31"/>
    <mergeCell ref="S31:U31"/>
    <mergeCell ref="V31:AC31"/>
    <mergeCell ref="AD31:AK31"/>
    <mergeCell ref="AL31:AS31"/>
    <mergeCell ref="AT31:BA31"/>
    <mergeCell ref="B32:D32"/>
    <mergeCell ref="AL32:AS32"/>
    <mergeCell ref="AT32:BA32"/>
    <mergeCell ref="AL30:AS30"/>
    <mergeCell ref="AT30:BA30"/>
    <mergeCell ref="V24:BA24"/>
    <mergeCell ref="V28:AC28"/>
    <mergeCell ref="AD28:AK28"/>
    <mergeCell ref="AL28:AS28"/>
    <mergeCell ref="AT28:BA28"/>
    <mergeCell ref="V29:AC29"/>
    <mergeCell ref="AD29:AK29"/>
    <mergeCell ref="AL29:AS29"/>
    <mergeCell ref="AT29:BA29"/>
    <mergeCell ref="V25:AC27"/>
    <mergeCell ref="AD26:AK27"/>
    <mergeCell ref="O7:P7"/>
    <mergeCell ref="B8:B9"/>
    <mergeCell ref="C8:E8"/>
    <mergeCell ref="F8:F9"/>
    <mergeCell ref="G8:N9"/>
    <mergeCell ref="O8:O9"/>
    <mergeCell ref="P8:AE9"/>
    <mergeCell ref="O6:P6"/>
    <mergeCell ref="L4:N4"/>
    <mergeCell ref="O4:P4"/>
    <mergeCell ref="W4:X4"/>
    <mergeCell ref="Y4:Z4"/>
    <mergeCell ref="AA4:AB4"/>
    <mergeCell ref="AC4:AD4"/>
    <mergeCell ref="Q4:U4"/>
    <mergeCell ref="AG8:AG9"/>
    <mergeCell ref="C9:E9"/>
    <mergeCell ref="E24:F27"/>
    <mergeCell ref="G24:R27"/>
    <mergeCell ref="AL26:AS27"/>
    <mergeCell ref="AT26:BA27"/>
    <mergeCell ref="AD25:BA25"/>
    <mergeCell ref="E29:F29"/>
    <mergeCell ref="G29:R29"/>
    <mergeCell ref="E28:F28"/>
    <mergeCell ref="G28:R28"/>
    <mergeCell ref="S24:U27"/>
    <mergeCell ref="S28:U28"/>
    <mergeCell ref="S29:U29"/>
    <mergeCell ref="B11:I11"/>
    <mergeCell ref="B13:I13"/>
    <mergeCell ref="B15:I15"/>
    <mergeCell ref="B17:I17"/>
    <mergeCell ref="J11:AA11"/>
    <mergeCell ref="J13:AA13"/>
    <mergeCell ref="J15:AA15"/>
    <mergeCell ref="J17:AA17"/>
    <mergeCell ref="J19:AA19"/>
    <mergeCell ref="J18:AA18"/>
    <mergeCell ref="E30:F30"/>
    <mergeCell ref="G30:R30"/>
    <mergeCell ref="S30:U30"/>
    <mergeCell ref="V30:AC30"/>
    <mergeCell ref="AD30:AK30"/>
    <mergeCell ref="E35:F35"/>
    <mergeCell ref="G35:R35"/>
    <mergeCell ref="S35:U35"/>
    <mergeCell ref="V35:AC35"/>
    <mergeCell ref="AD35:AK35"/>
    <mergeCell ref="S34:U34"/>
    <mergeCell ref="V34:AC34"/>
    <mergeCell ref="AD34:AK34"/>
    <mergeCell ref="E32:F32"/>
    <mergeCell ref="G32:R32"/>
    <mergeCell ref="E31:F31"/>
    <mergeCell ref="G31:R31"/>
    <mergeCell ref="E34:F34"/>
    <mergeCell ref="G34:R34"/>
    <mergeCell ref="E33:F33"/>
    <mergeCell ref="G33:R33"/>
    <mergeCell ref="S32:U32"/>
    <mergeCell ref="V32:AC32"/>
    <mergeCell ref="AD32:AK32"/>
    <mergeCell ref="AD88:AK88"/>
    <mergeCell ref="E79:F79"/>
    <mergeCell ref="G79:R79"/>
    <mergeCell ref="E78:F78"/>
    <mergeCell ref="G78:R78"/>
    <mergeCell ref="B79:D79"/>
    <mergeCell ref="S79:U79"/>
    <mergeCell ref="V79:AC79"/>
    <mergeCell ref="AD79:AK79"/>
    <mergeCell ref="E80:F80"/>
    <mergeCell ref="G80:R80"/>
    <mergeCell ref="AD84:AK84"/>
    <mergeCell ref="B86:D86"/>
    <mergeCell ref="E86:F86"/>
    <mergeCell ref="G86:R86"/>
    <mergeCell ref="S86:U86"/>
    <mergeCell ref="V86:AC86"/>
    <mergeCell ref="AD86:AK86"/>
    <mergeCell ref="B88:D88"/>
    <mergeCell ref="E88:F88"/>
    <mergeCell ref="G88:R88"/>
    <mergeCell ref="S88:U88"/>
    <mergeCell ref="V88:AC88"/>
    <mergeCell ref="E89:F89"/>
    <mergeCell ref="G89:R89"/>
    <mergeCell ref="S107:U107"/>
    <mergeCell ref="V107:AC107"/>
    <mergeCell ref="B107:D107"/>
    <mergeCell ref="B104:D104"/>
    <mergeCell ref="E100:F100"/>
    <mergeCell ref="G100:R100"/>
    <mergeCell ref="E92:F92"/>
    <mergeCell ref="G92:R92"/>
    <mergeCell ref="B100:D100"/>
    <mergeCell ref="S100:U100"/>
    <mergeCell ref="V100:AC100"/>
    <mergeCell ref="E91:F91"/>
    <mergeCell ref="G91:R91"/>
    <mergeCell ref="AD107:AK107"/>
    <mergeCell ref="E105:F105"/>
    <mergeCell ref="G105:R105"/>
    <mergeCell ref="E104:F104"/>
    <mergeCell ref="G104:R104"/>
    <mergeCell ref="E103:F103"/>
    <mergeCell ref="G103:R103"/>
    <mergeCell ref="E109:F109"/>
    <mergeCell ref="G109:R109"/>
    <mergeCell ref="E108:F108"/>
    <mergeCell ref="G108:R108"/>
    <mergeCell ref="E107:F107"/>
    <mergeCell ref="G107:R107"/>
    <mergeCell ref="E106:F106"/>
    <mergeCell ref="G106:R106"/>
    <mergeCell ref="V103:AC103"/>
    <mergeCell ref="AD103:AK103"/>
    <mergeCell ref="S104:U104"/>
    <mergeCell ref="V104:AC104"/>
    <mergeCell ref="AD104:AK104"/>
    <mergeCell ref="V108:AC108"/>
    <mergeCell ref="AD108:AK108"/>
    <mergeCell ref="V113:AC113"/>
    <mergeCell ref="AD113:AK113"/>
    <mergeCell ref="E111:F111"/>
    <mergeCell ref="G111:R111"/>
    <mergeCell ref="E110:F110"/>
    <mergeCell ref="G110:R110"/>
    <mergeCell ref="B110:D110"/>
    <mergeCell ref="S110:U110"/>
    <mergeCell ref="V110:AC110"/>
    <mergeCell ref="AD110:AK110"/>
    <mergeCell ref="E116:F116"/>
    <mergeCell ref="G116:R116"/>
    <mergeCell ref="B116:D116"/>
    <mergeCell ref="S116:U116"/>
    <mergeCell ref="V116:AC116"/>
    <mergeCell ref="AD116:AK116"/>
    <mergeCell ref="AG118:AK118"/>
    <mergeCell ref="E115:F115"/>
    <mergeCell ref="G115:R115"/>
    <mergeCell ref="B125:D125"/>
    <mergeCell ref="S125:U125"/>
    <mergeCell ref="V125:AC125"/>
    <mergeCell ref="AD125:AK125"/>
    <mergeCell ref="B127:D127"/>
    <mergeCell ref="S127:U127"/>
    <mergeCell ref="V127:AC127"/>
    <mergeCell ref="AD127:AK127"/>
    <mergeCell ref="B119:D122"/>
    <mergeCell ref="E119:F122"/>
    <mergeCell ref="G119:R122"/>
    <mergeCell ref="S119:U122"/>
    <mergeCell ref="E124:F124"/>
    <mergeCell ref="G124:R124"/>
    <mergeCell ref="E123:F123"/>
    <mergeCell ref="G123:R123"/>
    <mergeCell ref="V120:AC122"/>
    <mergeCell ref="AD120:AK122"/>
    <mergeCell ref="V119:AK119"/>
    <mergeCell ref="B123:D123"/>
    <mergeCell ref="S123:U123"/>
    <mergeCell ref="V123:AC123"/>
    <mergeCell ref="AD123:AK123"/>
    <mergeCell ref="B124:D124"/>
    <mergeCell ref="B130:D130"/>
    <mergeCell ref="E130:F130"/>
    <mergeCell ref="G130:R130"/>
    <mergeCell ref="S130:U130"/>
    <mergeCell ref="V130:AC130"/>
    <mergeCell ref="AD130:AK130"/>
    <mergeCell ref="B131:D131"/>
    <mergeCell ref="E131:F131"/>
    <mergeCell ref="E139:F139"/>
    <mergeCell ref="G139:R139"/>
    <mergeCell ref="B139:D139"/>
    <mergeCell ref="S139:U139"/>
    <mergeCell ref="V139:AC139"/>
    <mergeCell ref="AD139:AK139"/>
    <mergeCell ref="G131:R131"/>
    <mergeCell ref="S131:U131"/>
    <mergeCell ref="V131:AC131"/>
    <mergeCell ref="AD131:AK131"/>
    <mergeCell ref="E135:F135"/>
    <mergeCell ref="G135:R135"/>
    <mergeCell ref="E134:F134"/>
    <mergeCell ref="G134:R134"/>
    <mergeCell ref="B134:D134"/>
    <mergeCell ref="S134:U134"/>
    <mergeCell ref="E147:F147"/>
    <mergeCell ref="G147:R147"/>
    <mergeCell ref="B147:D147"/>
    <mergeCell ref="S147:U147"/>
    <mergeCell ref="V147:AC147"/>
    <mergeCell ref="AD147:AK147"/>
    <mergeCell ref="E136:F136"/>
    <mergeCell ref="G136:R136"/>
    <mergeCell ref="B136:D136"/>
    <mergeCell ref="S136:U136"/>
    <mergeCell ref="V136:AC136"/>
    <mergeCell ref="AD136:AK136"/>
    <mergeCell ref="B137:D137"/>
    <mergeCell ref="E137:F137"/>
    <mergeCell ref="G137:R137"/>
    <mergeCell ref="S137:U137"/>
    <mergeCell ref="V137:AC137"/>
    <mergeCell ref="AD137:AK137"/>
    <mergeCell ref="B138:D138"/>
    <mergeCell ref="E138:F138"/>
    <mergeCell ref="G138:R138"/>
    <mergeCell ref="S138:U138"/>
    <mergeCell ref="V138:AC138"/>
    <mergeCell ref="AD138:AK138"/>
    <mergeCell ref="BE8:BH8"/>
    <mergeCell ref="E154:F154"/>
    <mergeCell ref="G154:R154"/>
    <mergeCell ref="B154:D154"/>
    <mergeCell ref="S154:U154"/>
    <mergeCell ref="V154:AC154"/>
    <mergeCell ref="AD154:AK154"/>
    <mergeCell ref="E153:F153"/>
    <mergeCell ref="G153:R153"/>
    <mergeCell ref="E152:F152"/>
    <mergeCell ref="G152:R152"/>
    <mergeCell ref="E151:F151"/>
    <mergeCell ref="G151:R151"/>
    <mergeCell ref="E150:F150"/>
    <mergeCell ref="G150:R150"/>
    <mergeCell ref="B151:D151"/>
    <mergeCell ref="S151:U151"/>
    <mergeCell ref="V151:AC151"/>
    <mergeCell ref="V134:AC134"/>
    <mergeCell ref="AD134:AK134"/>
    <mergeCell ref="B135:D135"/>
    <mergeCell ref="S135:U135"/>
    <mergeCell ref="V135:AC135"/>
    <mergeCell ref="AD135:AK135"/>
    <mergeCell ref="B48:D48"/>
    <mergeCell ref="E48:F48"/>
    <mergeCell ref="G48:R48"/>
    <mergeCell ref="S48:U48"/>
    <mergeCell ref="V48:AC48"/>
    <mergeCell ref="AD48:AK48"/>
    <mergeCell ref="AL48:AS48"/>
    <mergeCell ref="AT48:BA48"/>
    <mergeCell ref="B49:D49"/>
    <mergeCell ref="E49:F49"/>
    <mergeCell ref="G49:R49"/>
    <mergeCell ref="S49:U49"/>
    <mergeCell ref="V49:AC49"/>
    <mergeCell ref="AD49:AK49"/>
    <mergeCell ref="AL49:AS49"/>
    <mergeCell ref="AD44:BA44"/>
    <mergeCell ref="AD45:AK46"/>
    <mergeCell ref="AL45:AS46"/>
    <mergeCell ref="AT45:BA46"/>
    <mergeCell ref="B47:D47"/>
    <mergeCell ref="E47:F47"/>
    <mergeCell ref="G47:R47"/>
    <mergeCell ref="S47:U47"/>
    <mergeCell ref="V47:AC47"/>
    <mergeCell ref="AD47:AK47"/>
    <mergeCell ref="AL47:AS47"/>
    <mergeCell ref="AT47:BA47"/>
    <mergeCell ref="AL56:AS56"/>
    <mergeCell ref="AT56:BA56"/>
    <mergeCell ref="B57:D57"/>
    <mergeCell ref="E57:F57"/>
    <mergeCell ref="G57:R57"/>
    <mergeCell ref="S57:U57"/>
    <mergeCell ref="V57:AC57"/>
    <mergeCell ref="AD57:AK57"/>
    <mergeCell ref="AL57:AS57"/>
    <mergeCell ref="AT57:BA57"/>
    <mergeCell ref="B56:D56"/>
    <mergeCell ref="E56:F56"/>
    <mergeCell ref="G56:R56"/>
    <mergeCell ref="S56:U56"/>
    <mergeCell ref="V56:AC56"/>
    <mergeCell ref="AD56:AK56"/>
    <mergeCell ref="AL58:AS58"/>
    <mergeCell ref="AT58:BA58"/>
    <mergeCell ref="B59:D59"/>
    <mergeCell ref="S59:U59"/>
    <mergeCell ref="V59:AC59"/>
    <mergeCell ref="AD59:AK59"/>
    <mergeCell ref="AL59:AS59"/>
    <mergeCell ref="AT59:BA59"/>
    <mergeCell ref="B61:D61"/>
    <mergeCell ref="S61:U61"/>
    <mergeCell ref="V61:AC61"/>
    <mergeCell ref="AD61:AK61"/>
    <mergeCell ref="AL61:AS61"/>
    <mergeCell ref="AT61:BA61"/>
    <mergeCell ref="E61:F61"/>
    <mergeCell ref="G61:R61"/>
    <mergeCell ref="E59:F59"/>
    <mergeCell ref="G59:R59"/>
    <mergeCell ref="E58:F58"/>
    <mergeCell ref="G58:R58"/>
    <mergeCell ref="B58:D58"/>
    <mergeCell ref="S58:U58"/>
    <mergeCell ref="V58:AC58"/>
    <mergeCell ref="AD58:AK58"/>
    <mergeCell ref="AL62:AS62"/>
    <mergeCell ref="AT62:BA62"/>
    <mergeCell ref="B63:D63"/>
    <mergeCell ref="S63:U63"/>
    <mergeCell ref="V63:AC63"/>
    <mergeCell ref="AD63:AK63"/>
    <mergeCell ref="AL63:AS63"/>
    <mergeCell ref="AT63:BA63"/>
    <mergeCell ref="B64:D64"/>
    <mergeCell ref="S64:U64"/>
    <mergeCell ref="V64:AC64"/>
    <mergeCell ref="AD64:AK64"/>
    <mergeCell ref="AL64:AS64"/>
    <mergeCell ref="AT64:BA64"/>
    <mergeCell ref="E64:F64"/>
    <mergeCell ref="G64:R64"/>
    <mergeCell ref="E63:F63"/>
    <mergeCell ref="G63:R63"/>
    <mergeCell ref="E62:F62"/>
    <mergeCell ref="G62:R62"/>
    <mergeCell ref="B62:D62"/>
    <mergeCell ref="S62:U62"/>
    <mergeCell ref="V62:AC62"/>
    <mergeCell ref="AD62:AK62"/>
    <mergeCell ref="AL65:AS65"/>
    <mergeCell ref="AT65:BA65"/>
    <mergeCell ref="B66:D66"/>
    <mergeCell ref="S66:U66"/>
    <mergeCell ref="V66:AC66"/>
    <mergeCell ref="AD66:AK66"/>
    <mergeCell ref="AL66:AS66"/>
    <mergeCell ref="AT66:BA66"/>
    <mergeCell ref="AW68:BA68"/>
    <mergeCell ref="E66:F66"/>
    <mergeCell ref="G66:R66"/>
    <mergeCell ref="E65:F65"/>
    <mergeCell ref="G65:R65"/>
    <mergeCell ref="B65:D65"/>
    <mergeCell ref="S65:U65"/>
    <mergeCell ref="V65:AC65"/>
    <mergeCell ref="AD65:AK65"/>
    <mergeCell ref="B69:D72"/>
    <mergeCell ref="E69:F72"/>
    <mergeCell ref="G69:R72"/>
    <mergeCell ref="S69:U72"/>
    <mergeCell ref="V69:BA69"/>
    <mergeCell ref="V70:AC72"/>
    <mergeCell ref="AD70:BA70"/>
    <mergeCell ref="AD71:AK72"/>
    <mergeCell ref="AL71:AS72"/>
    <mergeCell ref="AT71:BA72"/>
    <mergeCell ref="AL73:AS73"/>
    <mergeCell ref="AT73:BA73"/>
    <mergeCell ref="B74:D74"/>
    <mergeCell ref="S74:U74"/>
    <mergeCell ref="V74:AC74"/>
    <mergeCell ref="AD74:AK74"/>
    <mergeCell ref="AL74:AS74"/>
    <mergeCell ref="AT74:BA74"/>
    <mergeCell ref="B75:D75"/>
    <mergeCell ref="S75:U75"/>
    <mergeCell ref="V75:AC75"/>
    <mergeCell ref="AD75:AK75"/>
    <mergeCell ref="AL75:AS75"/>
    <mergeCell ref="AT75:BA75"/>
    <mergeCell ref="E75:F75"/>
    <mergeCell ref="G75:R75"/>
    <mergeCell ref="E74:F74"/>
    <mergeCell ref="G74:R74"/>
    <mergeCell ref="E73:F73"/>
    <mergeCell ref="G73:R73"/>
    <mergeCell ref="B73:D73"/>
    <mergeCell ref="S73:U73"/>
    <mergeCell ref="V73:AC73"/>
    <mergeCell ref="AD73:AK73"/>
    <mergeCell ref="AL76:AS76"/>
    <mergeCell ref="AT76:BA76"/>
    <mergeCell ref="B77:D77"/>
    <mergeCell ref="S77:U77"/>
    <mergeCell ref="V77:AC77"/>
    <mergeCell ref="AD77:AK77"/>
    <mergeCell ref="AL77:AS77"/>
    <mergeCell ref="AT77:BA77"/>
    <mergeCell ref="B78:D78"/>
    <mergeCell ref="S78:U78"/>
    <mergeCell ref="V78:AC78"/>
    <mergeCell ref="AD78:AK78"/>
    <mergeCell ref="AL78:AS78"/>
    <mergeCell ref="AT78:BA78"/>
    <mergeCell ref="E77:F77"/>
    <mergeCell ref="G77:R77"/>
    <mergeCell ref="E76:F76"/>
    <mergeCell ref="G76:R76"/>
    <mergeCell ref="B76:D76"/>
    <mergeCell ref="S76:U76"/>
    <mergeCell ref="V76:AC76"/>
    <mergeCell ref="AD76:AK76"/>
    <mergeCell ref="AL79:AS79"/>
    <mergeCell ref="AT79:BA79"/>
    <mergeCell ref="B80:D80"/>
    <mergeCell ref="S80:U80"/>
    <mergeCell ref="V80:AC80"/>
    <mergeCell ref="AD80:AK80"/>
    <mergeCell ref="AL80:AS80"/>
    <mergeCell ref="AT80:BA80"/>
    <mergeCell ref="B89:D89"/>
    <mergeCell ref="S89:U89"/>
    <mergeCell ref="V89:AC89"/>
    <mergeCell ref="AD89:AK89"/>
    <mergeCell ref="AL89:AS89"/>
    <mergeCell ref="AT89:BA89"/>
    <mergeCell ref="B81:D81"/>
    <mergeCell ref="E81:F81"/>
    <mergeCell ref="G81:R81"/>
    <mergeCell ref="S81:U81"/>
    <mergeCell ref="V81:AC81"/>
    <mergeCell ref="AD81:AK81"/>
    <mergeCell ref="AL81:AS81"/>
    <mergeCell ref="AT81:BA81"/>
    <mergeCell ref="B82:D82"/>
    <mergeCell ref="E82:F82"/>
    <mergeCell ref="AT90:BA90"/>
    <mergeCell ref="B91:D91"/>
    <mergeCell ref="S91:U91"/>
    <mergeCell ref="V91:AC91"/>
    <mergeCell ref="AD91:AK91"/>
    <mergeCell ref="AL91:AS91"/>
    <mergeCell ref="AT91:BA91"/>
    <mergeCell ref="B92:D92"/>
    <mergeCell ref="S92:U92"/>
    <mergeCell ref="V92:AC92"/>
    <mergeCell ref="AD92:AK92"/>
    <mergeCell ref="AL92:AS92"/>
    <mergeCell ref="AT92:BA92"/>
    <mergeCell ref="AD90:AK90"/>
    <mergeCell ref="E90:F90"/>
    <mergeCell ref="G90:R90"/>
    <mergeCell ref="B90:D90"/>
    <mergeCell ref="S90:U90"/>
    <mergeCell ref="V90:AC90"/>
    <mergeCell ref="AD101:AK101"/>
    <mergeCell ref="B102:D102"/>
    <mergeCell ref="E102:F102"/>
    <mergeCell ref="G102:R102"/>
    <mergeCell ref="S102:U102"/>
    <mergeCell ref="V102:AC102"/>
    <mergeCell ref="AD102:AK102"/>
    <mergeCell ref="AD100:AK100"/>
    <mergeCell ref="AL90:AS90"/>
    <mergeCell ref="AL82:AS82"/>
    <mergeCell ref="AT82:BA82"/>
    <mergeCell ref="B83:D83"/>
    <mergeCell ref="E83:F83"/>
    <mergeCell ref="G83:R83"/>
    <mergeCell ref="S83:U83"/>
    <mergeCell ref="V83:AC83"/>
    <mergeCell ref="AD83:AK83"/>
    <mergeCell ref="AL83:AS83"/>
    <mergeCell ref="AT83:BA83"/>
    <mergeCell ref="G82:R82"/>
    <mergeCell ref="S82:U82"/>
    <mergeCell ref="V82:AC82"/>
    <mergeCell ref="AD82:AK82"/>
    <mergeCell ref="AL84:AS84"/>
    <mergeCell ref="AT84:BA84"/>
    <mergeCell ref="B85:D85"/>
    <mergeCell ref="E85:F85"/>
    <mergeCell ref="G85:R85"/>
    <mergeCell ref="S85:U85"/>
    <mergeCell ref="V85:AC85"/>
    <mergeCell ref="AD85:AK85"/>
    <mergeCell ref="AL85:AS85"/>
    <mergeCell ref="AT85:BA85"/>
    <mergeCell ref="B84:D84"/>
    <mergeCell ref="E84:F84"/>
    <mergeCell ref="G84:R84"/>
    <mergeCell ref="S84:U84"/>
    <mergeCell ref="V84:AC84"/>
    <mergeCell ref="AL86:AS86"/>
    <mergeCell ref="AT86:BA86"/>
    <mergeCell ref="B87:D87"/>
    <mergeCell ref="E87:F87"/>
    <mergeCell ref="G87:R87"/>
    <mergeCell ref="S87:U87"/>
    <mergeCell ref="V87:AC87"/>
    <mergeCell ref="AD87:AK87"/>
    <mergeCell ref="AL87:AS87"/>
    <mergeCell ref="AT87:BA87"/>
    <mergeCell ref="AL109:AS109"/>
    <mergeCell ref="AT109:BA109"/>
    <mergeCell ref="AL88:AS88"/>
    <mergeCell ref="AT88:BA88"/>
    <mergeCell ref="B105:D105"/>
    <mergeCell ref="S105:U105"/>
    <mergeCell ref="V105:AC105"/>
    <mergeCell ref="AD105:AK105"/>
    <mergeCell ref="B106:D106"/>
    <mergeCell ref="S106:U106"/>
    <mergeCell ref="V106:AC106"/>
    <mergeCell ref="AD106:AK106"/>
    <mergeCell ref="AD99:AK99"/>
    <mergeCell ref="AG94:AK94"/>
    <mergeCell ref="AD96:AK98"/>
    <mergeCell ref="V95:AK95"/>
    <mergeCell ref="B103:D103"/>
    <mergeCell ref="S103:U103"/>
    <mergeCell ref="AL100:AS100"/>
    <mergeCell ref="AT100:BA100"/>
    <mergeCell ref="B101:D101"/>
    <mergeCell ref="E101:F101"/>
    <mergeCell ref="G101:R101"/>
    <mergeCell ref="S101:U101"/>
    <mergeCell ref="AL114:AS114"/>
    <mergeCell ref="AT114:BA114"/>
    <mergeCell ref="B115:D115"/>
    <mergeCell ref="S115:U115"/>
    <mergeCell ref="V115:AC115"/>
    <mergeCell ref="AD115:AK115"/>
    <mergeCell ref="AL115:AS115"/>
    <mergeCell ref="AT115:BA115"/>
    <mergeCell ref="B111:D111"/>
    <mergeCell ref="S111:U111"/>
    <mergeCell ref="V111:AC111"/>
    <mergeCell ref="AD111:AK111"/>
    <mergeCell ref="B112:D112"/>
    <mergeCell ref="S112:U112"/>
    <mergeCell ref="V112:AC112"/>
    <mergeCell ref="AD112:AK112"/>
    <mergeCell ref="E114:F114"/>
    <mergeCell ref="G114:R114"/>
    <mergeCell ref="E113:F113"/>
    <mergeCell ref="G113:R113"/>
    <mergeCell ref="E112:F112"/>
    <mergeCell ref="G112:R112"/>
    <mergeCell ref="B113:D113"/>
    <mergeCell ref="S113:U113"/>
    <mergeCell ref="S124:U124"/>
    <mergeCell ref="V124:AC124"/>
    <mergeCell ref="AD124:AK124"/>
    <mergeCell ref="B95:D98"/>
    <mergeCell ref="E95:F98"/>
    <mergeCell ref="G95:R98"/>
    <mergeCell ref="S95:U98"/>
    <mergeCell ref="V96:AC98"/>
    <mergeCell ref="B99:D99"/>
    <mergeCell ref="E99:F99"/>
    <mergeCell ref="G99:R99"/>
    <mergeCell ref="S99:U99"/>
    <mergeCell ref="V99:AC99"/>
    <mergeCell ref="B114:D114"/>
    <mergeCell ref="S114:U114"/>
    <mergeCell ref="V114:AC114"/>
    <mergeCell ref="AD114:AK114"/>
    <mergeCell ref="B108:D108"/>
    <mergeCell ref="S108:U108"/>
    <mergeCell ref="B109:D109"/>
    <mergeCell ref="S109:U109"/>
    <mergeCell ref="V109:AC109"/>
    <mergeCell ref="AD109:AK109"/>
    <mergeCell ref="V101:AC101"/>
    <mergeCell ref="AL124:AS124"/>
    <mergeCell ref="AT124:BA124"/>
    <mergeCell ref="B126:D126"/>
    <mergeCell ref="E126:F126"/>
    <mergeCell ref="G126:R126"/>
    <mergeCell ref="S126:U126"/>
    <mergeCell ref="V126:AC126"/>
    <mergeCell ref="AD126:AK126"/>
    <mergeCell ref="B129:D129"/>
    <mergeCell ref="E129:F129"/>
    <mergeCell ref="G129:R129"/>
    <mergeCell ref="S129:U129"/>
    <mergeCell ref="V129:AC129"/>
    <mergeCell ref="AD129:AK129"/>
    <mergeCell ref="E128:F128"/>
    <mergeCell ref="G128:R128"/>
    <mergeCell ref="B128:D128"/>
    <mergeCell ref="S128:U128"/>
    <mergeCell ref="V128:AC128"/>
    <mergeCell ref="AD128:AK128"/>
    <mergeCell ref="E127:F127"/>
    <mergeCell ref="G127:R127"/>
    <mergeCell ref="E125:F125"/>
    <mergeCell ref="G125:R125"/>
    <mergeCell ref="B132:D132"/>
    <mergeCell ref="E132:F132"/>
    <mergeCell ref="G132:R132"/>
    <mergeCell ref="S132:U132"/>
    <mergeCell ref="V132:AC132"/>
    <mergeCell ref="AD132:AK132"/>
    <mergeCell ref="B133:D133"/>
    <mergeCell ref="S133:U133"/>
    <mergeCell ref="V133:AC133"/>
    <mergeCell ref="AD133:AK133"/>
    <mergeCell ref="E133:F133"/>
    <mergeCell ref="G133:R133"/>
    <mergeCell ref="AG142:AK142"/>
    <mergeCell ref="B143:D146"/>
    <mergeCell ref="E143:F146"/>
    <mergeCell ref="G143:R146"/>
    <mergeCell ref="S143:U146"/>
    <mergeCell ref="V143:AK143"/>
    <mergeCell ref="V144:AC146"/>
    <mergeCell ref="AD144:AK146"/>
    <mergeCell ref="E140:F140"/>
    <mergeCell ref="G140:R140"/>
    <mergeCell ref="B140:D140"/>
    <mergeCell ref="S140:U140"/>
    <mergeCell ref="V140:AC140"/>
    <mergeCell ref="AD140:AK140"/>
    <mergeCell ref="AL148:AS148"/>
    <mergeCell ref="AT148:BA148"/>
    <mergeCell ref="B149:D149"/>
    <mergeCell ref="S149:U149"/>
    <mergeCell ref="V149:AC149"/>
    <mergeCell ref="AD149:AK149"/>
    <mergeCell ref="B150:D150"/>
    <mergeCell ref="S150:U150"/>
    <mergeCell ref="V150:AC150"/>
    <mergeCell ref="AD150:AK150"/>
    <mergeCell ref="S148:U148"/>
    <mergeCell ref="V148:AC148"/>
    <mergeCell ref="AD148:AK148"/>
    <mergeCell ref="E149:F149"/>
    <mergeCell ref="G149:R149"/>
    <mergeCell ref="E148:F148"/>
    <mergeCell ref="G148:R148"/>
    <mergeCell ref="B148:D148"/>
    <mergeCell ref="AL151:AS151"/>
    <mergeCell ref="AT151:BA151"/>
    <mergeCell ref="B152:D152"/>
    <mergeCell ref="S152:U152"/>
    <mergeCell ref="V152:AC152"/>
    <mergeCell ref="AD152:AK152"/>
    <mergeCell ref="AL152:AS152"/>
    <mergeCell ref="AT152:BA152"/>
    <mergeCell ref="B153:D153"/>
    <mergeCell ref="S153:U153"/>
    <mergeCell ref="V153:AC153"/>
    <mergeCell ref="AD153:AK153"/>
    <mergeCell ref="AD151:AK151"/>
    <mergeCell ref="AC158:AK158"/>
    <mergeCell ref="AC163:AK163"/>
    <mergeCell ref="F160:J160"/>
    <mergeCell ref="O158:U158"/>
    <mergeCell ref="O160:U160"/>
    <mergeCell ref="O163:U163"/>
    <mergeCell ref="F158:K158"/>
    <mergeCell ref="F161:K161"/>
    <mergeCell ref="B160:E160"/>
    <mergeCell ref="B158:E158"/>
    <mergeCell ref="F159:K159"/>
    <mergeCell ref="W160:X160"/>
  </mergeCells>
  <pageMargins left="0.19685039370078741" right="0.15748031496062992" top="0.17" bottom="0.17" header="0.17" footer="0.15748031496062992"/>
  <pageSetup paperSize="9" scale="80" orientation="landscape" verticalDpi="0" r:id="rId1"/>
  <rowBreaks count="4" manualBreakCount="4">
    <brk id="41" max="53" man="1"/>
    <brk id="67" max="53" man="1"/>
    <brk id="93" max="53" man="1"/>
    <brk id="141" max="53" man="1"/>
  </rowBreaks>
  <colBreaks count="1" manualBreakCount="1">
    <brk id="54" max="1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A164"/>
  <sheetViews>
    <sheetView tabSelected="1" zoomScale="77" zoomScaleNormal="77" workbookViewId="0">
      <selection activeCell="AE17" sqref="AE17:BA19"/>
    </sheetView>
  </sheetViews>
  <sheetFormatPr defaultRowHeight="15"/>
  <cols>
    <col min="1" max="1" width="1.5703125" customWidth="1"/>
    <col min="2" max="2" width="1.140625" customWidth="1"/>
    <col min="3" max="5" width="2.85546875" customWidth="1"/>
    <col min="6" max="6" width="10.85546875" customWidth="1"/>
    <col min="7" max="14" width="3" customWidth="1"/>
    <col min="15" max="15" width="10" customWidth="1"/>
    <col min="16" max="16" width="9" customWidth="1"/>
    <col min="17" max="31" width="3" customWidth="1"/>
    <col min="32" max="53" width="2.85546875" customWidth="1"/>
    <col min="54" max="54" width="1.28515625" customWidth="1"/>
    <col min="55" max="55" width="2.85546875" customWidth="1"/>
    <col min="56" max="56" width="2.140625" customWidth="1"/>
    <col min="58" max="58" width="19.140625" customWidth="1"/>
  </cols>
  <sheetData>
    <row r="1" spans="2:79" ht="5.25" customHeight="1"/>
    <row r="2" spans="2:79" ht="3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2:79" ht="16.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8"/>
      <c r="M3" s="9"/>
      <c r="N3" s="9"/>
      <c r="O3" s="41"/>
      <c r="P3" s="41"/>
      <c r="Q3" s="8"/>
      <c r="R3" s="8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I3" s="47"/>
      <c r="BJ3" s="47"/>
      <c r="BK3" s="47"/>
      <c r="BL3" s="47"/>
      <c r="BM3" s="47"/>
      <c r="BN3" s="47"/>
    </row>
    <row r="4" spans="2:79" ht="15.7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159" t="s">
        <v>10</v>
      </c>
      <c r="M4" s="159"/>
      <c r="N4" s="159"/>
      <c r="O4" s="154"/>
      <c r="P4" s="154"/>
      <c r="Q4" s="160" t="s">
        <v>11</v>
      </c>
      <c r="R4" s="160"/>
      <c r="S4" s="160"/>
      <c r="T4" s="160"/>
      <c r="U4" s="160"/>
      <c r="V4" s="41"/>
      <c r="W4" s="154"/>
      <c r="X4" s="154"/>
      <c r="Y4" s="154"/>
      <c r="Z4" s="154"/>
      <c r="AA4" s="154"/>
      <c r="AB4" s="154"/>
      <c r="AC4" s="154"/>
      <c r="AD4" s="154"/>
      <c r="AE4" s="41"/>
      <c r="AF4" s="42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I4" s="47"/>
      <c r="BJ4" s="47"/>
      <c r="BK4" s="47"/>
      <c r="BL4" s="47"/>
      <c r="BM4" s="47"/>
      <c r="BN4" s="48"/>
    </row>
    <row r="5" spans="2:79" ht="6" customHeight="1" thickBo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I5" s="16"/>
      <c r="BJ5" s="16"/>
      <c r="BK5" s="16"/>
      <c r="BL5" s="16"/>
      <c r="BM5" s="16"/>
      <c r="BN5" s="16"/>
    </row>
    <row r="6" spans="2:79" ht="16.5" customHeight="1" thickBot="1">
      <c r="B6" s="40"/>
      <c r="C6" s="8"/>
      <c r="D6" s="8"/>
      <c r="E6" s="8"/>
      <c r="F6" s="64"/>
      <c r="G6" s="68"/>
      <c r="H6" s="68">
        <v>6</v>
      </c>
      <c r="I6" s="68">
        <v>2</v>
      </c>
      <c r="J6" s="68">
        <v>5</v>
      </c>
      <c r="K6" s="68">
        <v>9</v>
      </c>
      <c r="L6" s="68">
        <v>8</v>
      </c>
      <c r="M6" s="68">
        <v>6</v>
      </c>
      <c r="N6" s="68">
        <v>3</v>
      </c>
      <c r="O6" s="157"/>
      <c r="P6" s="158"/>
      <c r="Q6" s="69">
        <v>6</v>
      </c>
      <c r="R6" s="69">
        <v>6</v>
      </c>
      <c r="S6" s="69">
        <v>0</v>
      </c>
      <c r="T6" s="69">
        <v>2</v>
      </c>
      <c r="U6" s="69">
        <v>5</v>
      </c>
      <c r="V6" s="69">
        <v>0</v>
      </c>
      <c r="W6" s="69">
        <v>0</v>
      </c>
      <c r="X6" s="69">
        <v>1</v>
      </c>
      <c r="Y6" s="69">
        <v>2</v>
      </c>
      <c r="Z6" s="69">
        <v>1</v>
      </c>
      <c r="AA6" s="69">
        <v>5</v>
      </c>
      <c r="AB6" s="69">
        <v>3</v>
      </c>
      <c r="AC6" s="69">
        <v>1</v>
      </c>
      <c r="AD6" s="69">
        <v>4</v>
      </c>
      <c r="AE6" s="69">
        <v>7</v>
      </c>
      <c r="AF6" s="42"/>
      <c r="AG6" s="41"/>
      <c r="BE6" s="1" t="s">
        <v>3</v>
      </c>
      <c r="BF6" s="2"/>
      <c r="BG6" s="2"/>
      <c r="BH6" s="3"/>
    </row>
    <row r="7" spans="2:79" ht="16.5" customHeight="1" thickBot="1">
      <c r="B7" s="40"/>
      <c r="C7" s="67">
        <v>1</v>
      </c>
      <c r="D7" s="65">
        <v>2</v>
      </c>
      <c r="E7" s="65">
        <v>3</v>
      </c>
      <c r="F7" s="65"/>
      <c r="G7" s="66">
        <v>4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151"/>
      <c r="P7" s="151"/>
      <c r="Q7" s="65">
        <v>12</v>
      </c>
      <c r="R7" s="65">
        <v>13</v>
      </c>
      <c r="S7" s="65">
        <v>14</v>
      </c>
      <c r="T7" s="65">
        <v>15</v>
      </c>
      <c r="U7" s="65">
        <v>16</v>
      </c>
      <c r="V7" s="65">
        <v>17</v>
      </c>
      <c r="W7" s="65">
        <v>18</v>
      </c>
      <c r="X7" s="65">
        <v>19</v>
      </c>
      <c r="Y7" s="65">
        <v>20</v>
      </c>
      <c r="Z7" s="65">
        <v>21</v>
      </c>
      <c r="AA7" s="65">
        <v>22</v>
      </c>
      <c r="AB7" s="65">
        <v>23</v>
      </c>
      <c r="AC7" s="65">
        <v>24</v>
      </c>
      <c r="AD7" s="65">
        <v>25</v>
      </c>
      <c r="AE7" s="65">
        <v>26</v>
      </c>
      <c r="AF7" s="42"/>
      <c r="AG7" s="47"/>
    </row>
    <row r="8" spans="2:79" ht="15" customHeight="1" thickBot="1">
      <c r="B8" s="152"/>
      <c r="C8" s="154" t="s">
        <v>12</v>
      </c>
      <c r="D8" s="154"/>
      <c r="E8" s="154"/>
      <c r="F8" s="154"/>
      <c r="G8" s="155" t="s">
        <v>13</v>
      </c>
      <c r="H8" s="155"/>
      <c r="I8" s="155"/>
      <c r="J8" s="155"/>
      <c r="K8" s="155"/>
      <c r="L8" s="155"/>
      <c r="M8" s="155"/>
      <c r="N8" s="155"/>
      <c r="O8" s="154"/>
      <c r="P8" s="155" t="s">
        <v>14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7"/>
      <c r="AG8" s="142"/>
      <c r="BE8" s="138" t="s">
        <v>6</v>
      </c>
      <c r="BF8" s="139"/>
      <c r="BG8" s="139"/>
      <c r="BH8" s="140"/>
    </row>
    <row r="9" spans="2:79" ht="4.5" customHeight="1">
      <c r="B9" s="153"/>
      <c r="C9" s="143"/>
      <c r="D9" s="143"/>
      <c r="E9" s="143"/>
      <c r="F9" s="143"/>
      <c r="G9" s="156"/>
      <c r="H9" s="156"/>
      <c r="I9" s="156"/>
      <c r="J9" s="156"/>
      <c r="K9" s="156"/>
      <c r="L9" s="156"/>
      <c r="M9" s="156"/>
      <c r="N9" s="156"/>
      <c r="O9" s="143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8"/>
      <c r="AG9" s="142"/>
    </row>
    <row r="10" spans="2:79" ht="4.5" customHeight="1"/>
    <row r="11" spans="2:79" ht="20.25" customHeight="1">
      <c r="B11" s="146" t="s">
        <v>15</v>
      </c>
      <c r="C11" s="146"/>
      <c r="D11" s="146"/>
      <c r="E11" s="146"/>
      <c r="F11" s="146"/>
      <c r="G11" s="146"/>
      <c r="H11" s="146"/>
      <c r="I11" s="146"/>
      <c r="J11" s="147" t="s">
        <v>233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35"/>
      <c r="AC11" s="35"/>
      <c r="AD11" s="35"/>
      <c r="AE11" s="35"/>
      <c r="AF11" s="35"/>
      <c r="BW11" s="39"/>
      <c r="BX11" s="39"/>
      <c r="BY11" s="39"/>
      <c r="BZ11" s="39"/>
      <c r="CA11" s="39"/>
    </row>
    <row r="12" spans="2:79" ht="3" customHeight="1">
      <c r="C12" s="19"/>
      <c r="J12" s="150" t="s">
        <v>103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49"/>
      <c r="AC12" s="49"/>
      <c r="AD12" s="49"/>
      <c r="AE12" s="49"/>
      <c r="AF12" s="49"/>
    </row>
    <row r="13" spans="2:79" ht="15.75" customHeight="1">
      <c r="B13" s="146" t="s">
        <v>16</v>
      </c>
      <c r="C13" s="146"/>
      <c r="D13" s="146"/>
      <c r="E13" s="146"/>
      <c r="F13" s="146"/>
      <c r="G13" s="146"/>
      <c r="H13" s="146"/>
      <c r="I13" s="146"/>
      <c r="J13" s="148" t="s">
        <v>232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36"/>
      <c r="AC13" s="36"/>
      <c r="AD13" s="36"/>
      <c r="AE13" s="161" t="s">
        <v>115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</row>
    <row r="14" spans="2:79" ht="3" customHeight="1">
      <c r="C14" s="19"/>
      <c r="J14" s="150" t="s">
        <v>103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49"/>
      <c r="AC14" s="49"/>
      <c r="AD14" s="49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2:79" ht="21" customHeight="1">
      <c r="B15" s="146" t="s">
        <v>17</v>
      </c>
      <c r="C15" s="146"/>
      <c r="D15" s="146"/>
      <c r="E15" s="146"/>
      <c r="F15" s="146"/>
      <c r="G15" s="146"/>
      <c r="H15" s="146"/>
      <c r="I15" s="146"/>
      <c r="J15" s="149">
        <v>4030007645717</v>
      </c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37"/>
      <c r="AC15" s="37"/>
      <c r="AD15" s="37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2:79" ht="3" customHeight="1">
      <c r="J16" s="150" t="s">
        <v>103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49"/>
      <c r="AC16" s="49"/>
      <c r="AD16" s="49"/>
      <c r="AE16" s="49"/>
      <c r="AF16" s="49"/>
    </row>
    <row r="17" spans="2:53" ht="15" customHeight="1">
      <c r="B17" s="146" t="s">
        <v>108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37"/>
      <c r="AC17" s="37"/>
      <c r="AD17" s="37"/>
      <c r="AE17" s="162" t="s">
        <v>234</v>
      </c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2:53" ht="3" customHeight="1">
      <c r="J18" s="150" t="s">
        <v>103</v>
      </c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49"/>
      <c r="AC18" s="49"/>
      <c r="AD18" s="49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2:53" ht="14.25" customHeight="1">
      <c r="J19" s="150" t="s">
        <v>103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49"/>
      <c r="AC19" s="49"/>
      <c r="AD19" s="49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</row>
    <row r="20" spans="2:53" ht="15.75" customHeight="1">
      <c r="J20" s="150" t="s">
        <v>103</v>
      </c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49"/>
      <c r="AC20" s="49"/>
      <c r="AD20" s="49"/>
      <c r="AE20" s="49"/>
      <c r="AF20" s="49"/>
    </row>
    <row r="21" spans="2:53" ht="3" customHeight="1"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9"/>
      <c r="AC21" s="49"/>
      <c r="AD21" s="49"/>
      <c r="AE21" s="49"/>
      <c r="AF21" s="49"/>
    </row>
    <row r="22" spans="2:53" ht="16.5" customHeight="1">
      <c r="AW22" s="163" t="s">
        <v>18</v>
      </c>
      <c r="AX22" s="163"/>
      <c r="AY22" s="163"/>
      <c r="AZ22" s="163"/>
      <c r="BA22" s="163"/>
    </row>
    <row r="23" spans="2:53" ht="3.75" customHeight="1" thickBot="1"/>
    <row r="24" spans="2:53" ht="18.95" customHeight="1">
      <c r="B24" s="88" t="s">
        <v>19</v>
      </c>
      <c r="C24" s="89"/>
      <c r="D24" s="89"/>
      <c r="E24" s="89" t="s">
        <v>20</v>
      </c>
      <c r="F24" s="89"/>
      <c r="G24" s="92" t="s">
        <v>21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89" t="s">
        <v>112</v>
      </c>
      <c r="T24" s="89"/>
      <c r="U24" s="89"/>
      <c r="V24" s="92" t="s">
        <v>114</v>
      </c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132"/>
    </row>
    <row r="25" spans="2:53" ht="18.95" customHeight="1">
      <c r="B25" s="90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1"/>
      <c r="T25" s="91"/>
      <c r="U25" s="91"/>
      <c r="V25" s="85" t="s">
        <v>109</v>
      </c>
      <c r="W25" s="85"/>
      <c r="X25" s="85"/>
      <c r="Y25" s="85"/>
      <c r="Z25" s="85"/>
      <c r="AA25" s="85"/>
      <c r="AB25" s="85"/>
      <c r="AC25" s="85"/>
      <c r="AD25" s="85" t="s">
        <v>0</v>
      </c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96"/>
    </row>
    <row r="26" spans="2:53" ht="18.95" customHeight="1">
      <c r="B26" s="90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1"/>
      <c r="T26" s="91"/>
      <c r="U26" s="91"/>
      <c r="V26" s="85"/>
      <c r="W26" s="85"/>
      <c r="X26" s="85"/>
      <c r="Y26" s="85"/>
      <c r="Z26" s="85"/>
      <c r="AA26" s="85"/>
      <c r="AB26" s="85"/>
      <c r="AC26" s="85"/>
      <c r="AD26" s="79" t="s">
        <v>110</v>
      </c>
      <c r="AE26" s="79"/>
      <c r="AF26" s="79"/>
      <c r="AG26" s="79"/>
      <c r="AH26" s="79"/>
      <c r="AI26" s="79"/>
      <c r="AJ26" s="79"/>
      <c r="AK26" s="79"/>
      <c r="AL26" s="85" t="s">
        <v>113</v>
      </c>
      <c r="AM26" s="85"/>
      <c r="AN26" s="85"/>
      <c r="AO26" s="85"/>
      <c r="AP26" s="85"/>
      <c r="AQ26" s="85"/>
      <c r="AR26" s="85"/>
      <c r="AS26" s="85"/>
      <c r="AT26" s="85" t="s">
        <v>111</v>
      </c>
      <c r="AU26" s="85"/>
      <c r="AV26" s="85"/>
      <c r="AW26" s="85"/>
      <c r="AX26" s="85"/>
      <c r="AY26" s="85"/>
      <c r="AZ26" s="85"/>
      <c r="BA26" s="96"/>
    </row>
    <row r="27" spans="2:53" ht="19.5" customHeight="1">
      <c r="B27" s="90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1"/>
      <c r="T27" s="91"/>
      <c r="U27" s="91"/>
      <c r="V27" s="85"/>
      <c r="W27" s="85"/>
      <c r="X27" s="85"/>
      <c r="Y27" s="85"/>
      <c r="Z27" s="85"/>
      <c r="AA27" s="85"/>
      <c r="AB27" s="85"/>
      <c r="AC27" s="85"/>
      <c r="AD27" s="79"/>
      <c r="AE27" s="79"/>
      <c r="AF27" s="79"/>
      <c r="AG27" s="79"/>
      <c r="AH27" s="79"/>
      <c r="AI27" s="79"/>
      <c r="AJ27" s="79"/>
      <c r="AK27" s="79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96"/>
    </row>
    <row r="28" spans="2:53" s="20" customFormat="1" ht="13.5" customHeight="1">
      <c r="B28" s="131">
        <v>1</v>
      </c>
      <c r="C28" s="123"/>
      <c r="D28" s="123"/>
      <c r="E28" s="124">
        <v>2</v>
      </c>
      <c r="F28" s="130"/>
      <c r="G28" s="124">
        <v>3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30"/>
      <c r="S28" s="123">
        <v>4</v>
      </c>
      <c r="T28" s="123"/>
      <c r="U28" s="123"/>
      <c r="V28" s="123">
        <v>5</v>
      </c>
      <c r="W28" s="123"/>
      <c r="X28" s="123"/>
      <c r="Y28" s="123"/>
      <c r="Z28" s="123"/>
      <c r="AA28" s="123"/>
      <c r="AB28" s="123"/>
      <c r="AC28" s="123"/>
      <c r="AD28" s="123">
        <v>6</v>
      </c>
      <c r="AE28" s="123"/>
      <c r="AF28" s="123"/>
      <c r="AG28" s="123"/>
      <c r="AH28" s="123"/>
      <c r="AI28" s="123"/>
      <c r="AJ28" s="123"/>
      <c r="AK28" s="123"/>
      <c r="AL28" s="123">
        <v>7</v>
      </c>
      <c r="AM28" s="123"/>
      <c r="AN28" s="123"/>
      <c r="AO28" s="123"/>
      <c r="AP28" s="123"/>
      <c r="AQ28" s="123"/>
      <c r="AR28" s="123"/>
      <c r="AS28" s="123"/>
      <c r="AT28" s="124">
        <v>8</v>
      </c>
      <c r="AU28" s="125"/>
      <c r="AV28" s="125"/>
      <c r="AW28" s="125"/>
      <c r="AX28" s="125"/>
      <c r="AY28" s="125"/>
      <c r="AZ28" s="125"/>
      <c r="BA28" s="126"/>
    </row>
    <row r="29" spans="2:53" ht="58.5" customHeight="1">
      <c r="B29" s="164"/>
      <c r="C29" s="165"/>
      <c r="D29" s="165"/>
      <c r="E29" s="144"/>
      <c r="F29" s="145"/>
      <c r="G29" s="118" t="s">
        <v>230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  <c r="S29" s="80">
        <v>111</v>
      </c>
      <c r="T29" s="80"/>
      <c r="U29" s="80"/>
      <c r="V29" s="83">
        <f>V30+V31+V32+V40+V48</f>
        <v>128121</v>
      </c>
      <c r="W29" s="83"/>
      <c r="X29" s="83"/>
      <c r="Y29" s="83"/>
      <c r="Z29" s="83"/>
      <c r="AA29" s="83"/>
      <c r="AB29" s="83"/>
      <c r="AC29" s="83"/>
      <c r="AD29" s="83">
        <f t="shared" ref="AD29" si="0">AD30+AD31+AD32+AD40+AD48</f>
        <v>6243589</v>
      </c>
      <c r="AE29" s="83"/>
      <c r="AF29" s="83"/>
      <c r="AG29" s="83"/>
      <c r="AH29" s="83"/>
      <c r="AI29" s="83"/>
      <c r="AJ29" s="83"/>
      <c r="AK29" s="83"/>
      <c r="AL29" s="83">
        <f t="shared" ref="AL29" si="1">AL30+AL31+AL32+AL40+AL48</f>
        <v>0</v>
      </c>
      <c r="AM29" s="83"/>
      <c r="AN29" s="83"/>
      <c r="AO29" s="83"/>
      <c r="AP29" s="83"/>
      <c r="AQ29" s="83"/>
      <c r="AR29" s="83"/>
      <c r="AS29" s="83"/>
      <c r="AT29" s="83">
        <f>AD29-AL29</f>
        <v>6243589</v>
      </c>
      <c r="AU29" s="83"/>
      <c r="AV29" s="83"/>
      <c r="AW29" s="83"/>
      <c r="AX29" s="83"/>
      <c r="AY29" s="83"/>
      <c r="AZ29" s="83"/>
      <c r="BA29" s="84"/>
    </row>
    <row r="30" spans="2:53" ht="26.1" customHeight="1">
      <c r="B30" s="107" t="s">
        <v>22</v>
      </c>
      <c r="C30" s="108"/>
      <c r="D30" s="109"/>
      <c r="E30" s="122" t="s">
        <v>116</v>
      </c>
      <c r="F30" s="109"/>
      <c r="G30" s="112" t="s">
        <v>117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4"/>
      <c r="S30" s="80">
        <v>112</v>
      </c>
      <c r="T30" s="80"/>
      <c r="U30" s="80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>
        <f>AD30-AL30</f>
        <v>0</v>
      </c>
      <c r="AU30" s="81"/>
      <c r="AV30" s="81"/>
      <c r="AW30" s="81"/>
      <c r="AX30" s="81"/>
      <c r="AY30" s="81"/>
      <c r="AZ30" s="81"/>
      <c r="BA30" s="82"/>
    </row>
    <row r="31" spans="2:53" ht="45" customHeight="1">
      <c r="B31" s="107" t="s">
        <v>23</v>
      </c>
      <c r="C31" s="108"/>
      <c r="D31" s="109"/>
      <c r="E31" s="110" t="s">
        <v>118</v>
      </c>
      <c r="F31" s="111"/>
      <c r="G31" s="112" t="s">
        <v>119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80">
        <v>113</v>
      </c>
      <c r="T31" s="80"/>
      <c r="U31" s="80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>
        <f>AD31-AL31</f>
        <v>0</v>
      </c>
      <c r="AU31" s="81"/>
      <c r="AV31" s="81"/>
      <c r="AW31" s="81"/>
      <c r="AX31" s="81"/>
      <c r="AY31" s="81"/>
      <c r="AZ31" s="81"/>
      <c r="BA31" s="82"/>
    </row>
    <row r="32" spans="2:53" ht="44.25" customHeight="1">
      <c r="B32" s="107"/>
      <c r="C32" s="108"/>
      <c r="D32" s="109"/>
      <c r="E32" s="122"/>
      <c r="F32" s="109"/>
      <c r="G32" s="112" t="s">
        <v>120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4"/>
      <c r="S32" s="80">
        <v>114</v>
      </c>
      <c r="T32" s="80"/>
      <c r="U32" s="80"/>
      <c r="V32" s="83">
        <f>V33+V34+V35+V36+V37+V38+V39</f>
        <v>128121</v>
      </c>
      <c r="W32" s="83"/>
      <c r="X32" s="83"/>
      <c r="Y32" s="83"/>
      <c r="Z32" s="83"/>
      <c r="AA32" s="83"/>
      <c r="AB32" s="83"/>
      <c r="AC32" s="83"/>
      <c r="AD32" s="83">
        <f t="shared" ref="AD32" si="2">AD33+AD34+AD35+AD36+AD37+AD38+AD39</f>
        <v>6243589</v>
      </c>
      <c r="AE32" s="83"/>
      <c r="AF32" s="83"/>
      <c r="AG32" s="83"/>
      <c r="AH32" s="83"/>
      <c r="AI32" s="83"/>
      <c r="AJ32" s="83"/>
      <c r="AK32" s="83"/>
      <c r="AL32" s="83">
        <f t="shared" ref="AL32" si="3">AL33+AL34+AL35+AL36+AL37+AL38+AL39</f>
        <v>0</v>
      </c>
      <c r="AM32" s="83"/>
      <c r="AN32" s="83"/>
      <c r="AO32" s="83"/>
      <c r="AP32" s="83"/>
      <c r="AQ32" s="83"/>
      <c r="AR32" s="83"/>
      <c r="AS32" s="83"/>
      <c r="AT32" s="83">
        <f>AD32-AL32</f>
        <v>6243589</v>
      </c>
      <c r="AU32" s="83"/>
      <c r="AV32" s="83"/>
      <c r="AW32" s="83"/>
      <c r="AX32" s="83"/>
      <c r="AY32" s="83"/>
      <c r="AZ32" s="83"/>
      <c r="BA32" s="84"/>
    </row>
    <row r="33" spans="1:58" ht="24.95" customHeight="1">
      <c r="B33" s="107" t="s">
        <v>24</v>
      </c>
      <c r="C33" s="108"/>
      <c r="D33" s="109"/>
      <c r="E33" s="110" t="s">
        <v>123</v>
      </c>
      <c r="F33" s="111"/>
      <c r="G33" s="112" t="s">
        <v>121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4"/>
      <c r="S33" s="80">
        <v>115</v>
      </c>
      <c r="T33" s="80"/>
      <c r="U33" s="80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>
        <f t="shared" ref="AT33:AT40" si="4">AD33-AL33</f>
        <v>0</v>
      </c>
      <c r="AU33" s="81"/>
      <c r="AV33" s="81"/>
      <c r="AW33" s="81"/>
      <c r="AX33" s="81"/>
      <c r="AY33" s="81"/>
      <c r="AZ33" s="81"/>
      <c r="BA33" s="82"/>
    </row>
    <row r="34" spans="1:58" ht="24.95" customHeight="1">
      <c r="B34" s="107" t="s">
        <v>25</v>
      </c>
      <c r="C34" s="108"/>
      <c r="D34" s="109"/>
      <c r="E34" s="110" t="s">
        <v>124</v>
      </c>
      <c r="F34" s="111"/>
      <c r="G34" s="112" t="s">
        <v>122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4"/>
      <c r="S34" s="80">
        <v>116</v>
      </c>
      <c r="T34" s="80"/>
      <c r="U34" s="80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>
        <f t="shared" si="4"/>
        <v>0</v>
      </c>
      <c r="AU34" s="81"/>
      <c r="AV34" s="81"/>
      <c r="AW34" s="81"/>
      <c r="AX34" s="81"/>
      <c r="AY34" s="81"/>
      <c r="AZ34" s="81"/>
      <c r="BA34" s="82"/>
    </row>
    <row r="35" spans="1:58" ht="24.95" customHeight="1">
      <c r="B35" s="107" t="s">
        <v>26</v>
      </c>
      <c r="C35" s="108"/>
      <c r="D35" s="109"/>
      <c r="E35" s="110" t="s">
        <v>125</v>
      </c>
      <c r="F35" s="111"/>
      <c r="G35" s="112" t="s">
        <v>126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4"/>
      <c r="S35" s="80">
        <v>117</v>
      </c>
      <c r="T35" s="80"/>
      <c r="U35" s="80"/>
      <c r="V35" s="81">
        <v>128121</v>
      </c>
      <c r="W35" s="81"/>
      <c r="X35" s="81"/>
      <c r="Y35" s="81"/>
      <c r="Z35" s="81"/>
      <c r="AA35" s="81"/>
      <c r="AB35" s="81"/>
      <c r="AC35" s="81"/>
      <c r="AD35" s="81">
        <v>6243589</v>
      </c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>
        <f t="shared" si="4"/>
        <v>6243589</v>
      </c>
      <c r="AU35" s="81"/>
      <c r="AV35" s="81"/>
      <c r="AW35" s="81"/>
      <c r="AX35" s="81"/>
      <c r="AY35" s="81"/>
      <c r="AZ35" s="81"/>
      <c r="BA35" s="82"/>
    </row>
    <row r="36" spans="1:58" ht="24.95" customHeight="1">
      <c r="B36" s="107" t="s">
        <v>27</v>
      </c>
      <c r="C36" s="108"/>
      <c r="D36" s="109"/>
      <c r="E36" s="110" t="s">
        <v>127</v>
      </c>
      <c r="F36" s="111"/>
      <c r="G36" s="112" t="s">
        <v>128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  <c r="S36" s="80">
        <v>118</v>
      </c>
      <c r="T36" s="80"/>
      <c r="U36" s="80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>
        <f t="shared" si="4"/>
        <v>0</v>
      </c>
      <c r="AU36" s="81"/>
      <c r="AV36" s="81"/>
      <c r="AW36" s="81"/>
      <c r="AX36" s="81"/>
      <c r="AY36" s="81"/>
      <c r="AZ36" s="81"/>
      <c r="BA36" s="82"/>
    </row>
    <row r="37" spans="1:58" ht="24.95" customHeight="1">
      <c r="B37" s="107" t="s">
        <v>28</v>
      </c>
      <c r="C37" s="108"/>
      <c r="D37" s="109"/>
      <c r="E37" s="110" t="s">
        <v>129</v>
      </c>
      <c r="F37" s="111"/>
      <c r="G37" s="112" t="s">
        <v>130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  <c r="S37" s="80">
        <v>119</v>
      </c>
      <c r="T37" s="80"/>
      <c r="U37" s="80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>
        <f t="shared" si="4"/>
        <v>0</v>
      </c>
      <c r="AU37" s="81"/>
      <c r="AV37" s="81"/>
      <c r="AW37" s="81"/>
      <c r="AX37" s="81"/>
      <c r="AY37" s="81"/>
      <c r="AZ37" s="81"/>
      <c r="BA37" s="82"/>
    </row>
    <row r="38" spans="1:58" ht="24.95" customHeight="1">
      <c r="B38" s="107" t="s">
        <v>29</v>
      </c>
      <c r="C38" s="108"/>
      <c r="D38" s="109"/>
      <c r="E38" s="110" t="s">
        <v>132</v>
      </c>
      <c r="F38" s="111"/>
      <c r="G38" s="112" t="s">
        <v>131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  <c r="S38" s="80">
        <v>120</v>
      </c>
      <c r="T38" s="80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>
        <f t="shared" si="4"/>
        <v>0</v>
      </c>
      <c r="AU38" s="81"/>
      <c r="AV38" s="81"/>
      <c r="AW38" s="81"/>
      <c r="AX38" s="81"/>
      <c r="AY38" s="81"/>
      <c r="AZ38" s="81"/>
      <c r="BA38" s="82"/>
    </row>
    <row r="39" spans="1:58" ht="24.95" customHeight="1">
      <c r="B39" s="107" t="s">
        <v>30</v>
      </c>
      <c r="C39" s="108"/>
      <c r="D39" s="109"/>
      <c r="E39" s="110" t="s">
        <v>133</v>
      </c>
      <c r="F39" s="111"/>
      <c r="G39" s="112" t="s">
        <v>134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4"/>
      <c r="S39" s="80">
        <v>121</v>
      </c>
      <c r="T39" s="80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>
        <f t="shared" si="4"/>
        <v>0</v>
      </c>
      <c r="AU39" s="81"/>
      <c r="AV39" s="81"/>
      <c r="AW39" s="81"/>
      <c r="AX39" s="81"/>
      <c r="AY39" s="81"/>
      <c r="AZ39" s="81"/>
      <c r="BA39" s="82"/>
    </row>
    <row r="40" spans="1:58" ht="43.5" customHeight="1" thickBot="1">
      <c r="B40" s="115" t="s">
        <v>31</v>
      </c>
      <c r="C40" s="116"/>
      <c r="D40" s="117"/>
      <c r="E40" s="133" t="s">
        <v>45</v>
      </c>
      <c r="F40" s="134"/>
      <c r="G40" s="135" t="s">
        <v>135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01">
        <v>122</v>
      </c>
      <c r="T40" s="101"/>
      <c r="U40" s="101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02">
        <f t="shared" si="4"/>
        <v>0</v>
      </c>
      <c r="AU40" s="102"/>
      <c r="AV40" s="102"/>
      <c r="AW40" s="102"/>
      <c r="AX40" s="102"/>
      <c r="AY40" s="102"/>
      <c r="AZ40" s="102"/>
      <c r="BA40" s="103"/>
    </row>
    <row r="41" spans="1:58" ht="6" customHeight="1">
      <c r="B41" s="55"/>
      <c r="C41" s="55"/>
      <c r="D41" s="55"/>
      <c r="E41" s="51"/>
      <c r="F41" s="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53"/>
      <c r="U41" s="53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21"/>
      <c r="BC41" s="21"/>
      <c r="BD41" s="21"/>
      <c r="BE41" s="21"/>
      <c r="BF41" s="21"/>
    </row>
    <row r="42" spans="1:58" ht="18" customHeight="1" thickBot="1">
      <c r="A42" s="21"/>
      <c r="B42" s="21"/>
      <c r="D42" s="43"/>
      <c r="E42" s="43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5"/>
      <c r="U42" s="46"/>
      <c r="V42" s="46"/>
      <c r="W42" s="46"/>
      <c r="X42" s="46"/>
      <c r="Y42" s="46"/>
      <c r="Z42" s="46"/>
      <c r="AA42" s="46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87" t="s">
        <v>39</v>
      </c>
      <c r="AX42" s="87"/>
      <c r="AY42" s="87"/>
      <c r="AZ42" s="87"/>
      <c r="BA42" s="87"/>
      <c r="BB42" s="21"/>
      <c r="BC42" s="21"/>
      <c r="BD42" s="21"/>
      <c r="BE42" s="21"/>
      <c r="BF42" s="21"/>
    </row>
    <row r="43" spans="1:58" ht="18.95" customHeight="1">
      <c r="B43" s="88" t="s">
        <v>19</v>
      </c>
      <c r="C43" s="89"/>
      <c r="D43" s="89"/>
      <c r="E43" s="89" t="s">
        <v>20</v>
      </c>
      <c r="F43" s="89"/>
      <c r="G43" s="92" t="s">
        <v>21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89" t="s">
        <v>112</v>
      </c>
      <c r="T43" s="89"/>
      <c r="U43" s="89"/>
      <c r="V43" s="92" t="s">
        <v>114</v>
      </c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32"/>
    </row>
    <row r="44" spans="1:58" ht="18.95" customHeight="1">
      <c r="B44" s="90"/>
      <c r="C44" s="91"/>
      <c r="D44" s="91"/>
      <c r="E44" s="91"/>
      <c r="F44" s="91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1"/>
      <c r="T44" s="91"/>
      <c r="U44" s="91"/>
      <c r="V44" s="85" t="s">
        <v>109</v>
      </c>
      <c r="W44" s="85"/>
      <c r="X44" s="85"/>
      <c r="Y44" s="85"/>
      <c r="Z44" s="85"/>
      <c r="AA44" s="85"/>
      <c r="AB44" s="85"/>
      <c r="AC44" s="85"/>
      <c r="AD44" s="85" t="s">
        <v>0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96"/>
    </row>
    <row r="45" spans="1:58" ht="18.95" customHeight="1">
      <c r="B45" s="90"/>
      <c r="C45" s="91"/>
      <c r="D45" s="91"/>
      <c r="E45" s="91"/>
      <c r="F45" s="91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1"/>
      <c r="T45" s="91"/>
      <c r="U45" s="91"/>
      <c r="V45" s="85"/>
      <c r="W45" s="85"/>
      <c r="X45" s="85"/>
      <c r="Y45" s="85"/>
      <c r="Z45" s="85"/>
      <c r="AA45" s="85"/>
      <c r="AB45" s="85"/>
      <c r="AC45" s="85"/>
      <c r="AD45" s="79" t="s">
        <v>110</v>
      </c>
      <c r="AE45" s="79"/>
      <c r="AF45" s="79"/>
      <c r="AG45" s="79"/>
      <c r="AH45" s="79"/>
      <c r="AI45" s="79"/>
      <c r="AJ45" s="79"/>
      <c r="AK45" s="79"/>
      <c r="AL45" s="85" t="s">
        <v>113</v>
      </c>
      <c r="AM45" s="85"/>
      <c r="AN45" s="85"/>
      <c r="AO45" s="85"/>
      <c r="AP45" s="85"/>
      <c r="AQ45" s="85"/>
      <c r="AR45" s="85"/>
      <c r="AS45" s="85"/>
      <c r="AT45" s="85" t="s">
        <v>111</v>
      </c>
      <c r="AU45" s="85"/>
      <c r="AV45" s="85"/>
      <c r="AW45" s="85"/>
      <c r="AX45" s="85"/>
      <c r="AY45" s="85"/>
      <c r="AZ45" s="85"/>
      <c r="BA45" s="96"/>
    </row>
    <row r="46" spans="1:58" ht="19.5" customHeight="1">
      <c r="B46" s="90"/>
      <c r="C46" s="91"/>
      <c r="D46" s="91"/>
      <c r="E46" s="91"/>
      <c r="F46" s="91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1"/>
      <c r="T46" s="91"/>
      <c r="U46" s="91"/>
      <c r="V46" s="85"/>
      <c r="W46" s="85"/>
      <c r="X46" s="85"/>
      <c r="Y46" s="85"/>
      <c r="Z46" s="85"/>
      <c r="AA46" s="85"/>
      <c r="AB46" s="85"/>
      <c r="AC46" s="85"/>
      <c r="AD46" s="79"/>
      <c r="AE46" s="79"/>
      <c r="AF46" s="79"/>
      <c r="AG46" s="79"/>
      <c r="AH46" s="79"/>
      <c r="AI46" s="79"/>
      <c r="AJ46" s="79"/>
      <c r="AK46" s="79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96"/>
    </row>
    <row r="47" spans="1:58" s="20" customFormat="1" ht="13.5" customHeight="1">
      <c r="B47" s="131">
        <v>1</v>
      </c>
      <c r="C47" s="123"/>
      <c r="D47" s="123"/>
      <c r="E47" s="124">
        <v>2</v>
      </c>
      <c r="F47" s="130"/>
      <c r="G47" s="124">
        <v>3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30"/>
      <c r="S47" s="123">
        <v>4</v>
      </c>
      <c r="T47" s="123"/>
      <c r="U47" s="123"/>
      <c r="V47" s="123">
        <v>5</v>
      </c>
      <c r="W47" s="123"/>
      <c r="X47" s="123"/>
      <c r="Y47" s="123"/>
      <c r="Z47" s="123"/>
      <c r="AA47" s="123"/>
      <c r="AB47" s="123"/>
      <c r="AC47" s="123"/>
      <c r="AD47" s="123">
        <v>6</v>
      </c>
      <c r="AE47" s="123"/>
      <c r="AF47" s="123"/>
      <c r="AG47" s="123"/>
      <c r="AH47" s="123"/>
      <c r="AI47" s="123"/>
      <c r="AJ47" s="123"/>
      <c r="AK47" s="123"/>
      <c r="AL47" s="123">
        <v>7</v>
      </c>
      <c r="AM47" s="123"/>
      <c r="AN47" s="123"/>
      <c r="AO47" s="123"/>
      <c r="AP47" s="123"/>
      <c r="AQ47" s="123"/>
      <c r="AR47" s="123"/>
      <c r="AS47" s="123"/>
      <c r="AT47" s="124">
        <v>8</v>
      </c>
      <c r="AU47" s="125"/>
      <c r="AV47" s="125"/>
      <c r="AW47" s="125"/>
      <c r="AX47" s="125"/>
      <c r="AY47" s="125"/>
      <c r="AZ47" s="125"/>
      <c r="BA47" s="126"/>
    </row>
    <row r="48" spans="1:58" ht="60.75" customHeight="1">
      <c r="B48" s="107" t="s">
        <v>32</v>
      </c>
      <c r="C48" s="108"/>
      <c r="D48" s="109"/>
      <c r="E48" s="122" t="s">
        <v>136</v>
      </c>
      <c r="F48" s="109"/>
      <c r="G48" s="127" t="s">
        <v>137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  <c r="S48" s="80">
        <v>123</v>
      </c>
      <c r="T48" s="80"/>
      <c r="U48" s="80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>
        <f t="shared" ref="AT48" si="5">AD48-AL48</f>
        <v>0</v>
      </c>
      <c r="AU48" s="81"/>
      <c r="AV48" s="81"/>
      <c r="AW48" s="81"/>
      <c r="AX48" s="81"/>
      <c r="AY48" s="81"/>
      <c r="AZ48" s="81"/>
      <c r="BA48" s="82"/>
    </row>
    <row r="49" spans="2:58" ht="48" customHeight="1">
      <c r="B49" s="107"/>
      <c r="C49" s="108"/>
      <c r="D49" s="109"/>
      <c r="E49" s="122"/>
      <c r="F49" s="109"/>
      <c r="G49" s="112" t="s">
        <v>227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4"/>
      <c r="S49" s="80">
        <v>124</v>
      </c>
      <c r="T49" s="80"/>
      <c r="U49" s="80"/>
      <c r="V49" s="83">
        <f>V50+V59+V60+V65+V66+V74+V75+V76+V77+V78</f>
        <v>34981242.18</v>
      </c>
      <c r="W49" s="83"/>
      <c r="X49" s="83"/>
      <c r="Y49" s="83"/>
      <c r="Z49" s="83"/>
      <c r="AA49" s="83"/>
      <c r="AB49" s="83"/>
      <c r="AC49" s="83"/>
      <c r="AD49" s="83">
        <f t="shared" ref="AD49" si="6">AD50+AD59+AD60+AD65+AD66+AD74+AD75+AD76+AD77+AD78</f>
        <v>27074418</v>
      </c>
      <c r="AE49" s="83"/>
      <c r="AF49" s="83"/>
      <c r="AG49" s="83"/>
      <c r="AH49" s="83"/>
      <c r="AI49" s="83"/>
      <c r="AJ49" s="83"/>
      <c r="AK49" s="83"/>
      <c r="AL49" s="83">
        <f t="shared" ref="AL49" si="7">AL50+AL59+AL60+AL65+AL66+AL74+AL75+AL76+AL77+AL78</f>
        <v>0</v>
      </c>
      <c r="AM49" s="83"/>
      <c r="AN49" s="83"/>
      <c r="AO49" s="83"/>
      <c r="AP49" s="83"/>
      <c r="AQ49" s="83"/>
      <c r="AR49" s="83"/>
      <c r="AS49" s="83"/>
      <c r="AT49" s="83">
        <f>AD49-AL49</f>
        <v>27074418</v>
      </c>
      <c r="AU49" s="83"/>
      <c r="AV49" s="83"/>
      <c r="AW49" s="83"/>
      <c r="AX49" s="83"/>
      <c r="AY49" s="83"/>
      <c r="AZ49" s="83"/>
      <c r="BA49" s="84"/>
    </row>
    <row r="50" spans="2:58" ht="37.5" customHeight="1">
      <c r="B50" s="107"/>
      <c r="C50" s="108"/>
      <c r="D50" s="109"/>
      <c r="E50" s="110"/>
      <c r="F50" s="111"/>
      <c r="G50" s="112" t="s">
        <v>139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80">
        <v>125</v>
      </c>
      <c r="T50" s="80"/>
      <c r="U50" s="80"/>
      <c r="V50" s="83">
        <f>V51+V52+V53+V54+V55+V56+V57+V58</f>
        <v>63710</v>
      </c>
      <c r="W50" s="83"/>
      <c r="X50" s="83"/>
      <c r="Y50" s="83"/>
      <c r="Z50" s="83"/>
      <c r="AA50" s="83"/>
      <c r="AB50" s="83"/>
      <c r="AC50" s="83"/>
      <c r="AD50" s="83">
        <f t="shared" ref="AD50" si="8">AD51+AD52+AD53+AD54+AD55+AD56+AD57+AD58</f>
        <v>188895</v>
      </c>
      <c r="AE50" s="83"/>
      <c r="AF50" s="83"/>
      <c r="AG50" s="83"/>
      <c r="AH50" s="83"/>
      <c r="AI50" s="83"/>
      <c r="AJ50" s="83"/>
      <c r="AK50" s="83"/>
      <c r="AL50" s="83">
        <f t="shared" ref="AL50" si="9">AL51+AL52+AL53+AL54+AL55+AL56+AL57+AL58</f>
        <v>0</v>
      </c>
      <c r="AM50" s="83"/>
      <c r="AN50" s="83"/>
      <c r="AO50" s="83"/>
      <c r="AP50" s="83"/>
      <c r="AQ50" s="83"/>
      <c r="AR50" s="83"/>
      <c r="AS50" s="83"/>
      <c r="AT50" s="83">
        <f>AD50-AL50</f>
        <v>188895</v>
      </c>
      <c r="AU50" s="83"/>
      <c r="AV50" s="83"/>
      <c r="AW50" s="83"/>
      <c r="AX50" s="83"/>
      <c r="AY50" s="83"/>
      <c r="AZ50" s="83"/>
      <c r="BA50" s="84"/>
    </row>
    <row r="51" spans="2:58" ht="24.95" customHeight="1">
      <c r="B51" s="107" t="s">
        <v>1</v>
      </c>
      <c r="C51" s="108"/>
      <c r="D51" s="109"/>
      <c r="E51" s="122">
        <v>100</v>
      </c>
      <c r="F51" s="109"/>
      <c r="G51" s="112" t="s">
        <v>138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4"/>
      <c r="S51" s="80">
        <v>126</v>
      </c>
      <c r="T51" s="80"/>
      <c r="U51" s="80"/>
      <c r="V51" s="81">
        <v>63698</v>
      </c>
      <c r="W51" s="81"/>
      <c r="X51" s="81"/>
      <c r="Y51" s="81"/>
      <c r="Z51" s="81"/>
      <c r="AA51" s="81"/>
      <c r="AB51" s="81"/>
      <c r="AC51" s="81"/>
      <c r="AD51" s="81">
        <v>188883</v>
      </c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>
        <f t="shared" ref="AT51:AT59" si="10">AD51-AL51</f>
        <v>188883</v>
      </c>
      <c r="AU51" s="81"/>
      <c r="AV51" s="81"/>
      <c r="AW51" s="81"/>
      <c r="AX51" s="81"/>
      <c r="AY51" s="81"/>
      <c r="AZ51" s="81"/>
      <c r="BA51" s="82"/>
    </row>
    <row r="52" spans="2:58" ht="24.95" customHeight="1">
      <c r="B52" s="107" t="s">
        <v>33</v>
      </c>
      <c r="C52" s="108"/>
      <c r="D52" s="109"/>
      <c r="E52" s="110">
        <v>101</v>
      </c>
      <c r="F52" s="111"/>
      <c r="G52" s="112" t="s">
        <v>140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80">
        <v>127</v>
      </c>
      <c r="T52" s="80"/>
      <c r="U52" s="80"/>
      <c r="V52" s="81">
        <v>12</v>
      </c>
      <c r="W52" s="81"/>
      <c r="X52" s="81"/>
      <c r="Y52" s="81"/>
      <c r="Z52" s="81"/>
      <c r="AA52" s="81"/>
      <c r="AB52" s="81"/>
      <c r="AC52" s="81"/>
      <c r="AD52" s="81">
        <v>12</v>
      </c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>
        <f t="shared" si="10"/>
        <v>12</v>
      </c>
      <c r="AU52" s="81"/>
      <c r="AV52" s="81"/>
      <c r="AW52" s="81"/>
      <c r="AX52" s="81"/>
      <c r="AY52" s="81"/>
      <c r="AZ52" s="81"/>
      <c r="BA52" s="82"/>
    </row>
    <row r="53" spans="2:58" ht="24.95" customHeight="1">
      <c r="B53" s="107" t="s">
        <v>34</v>
      </c>
      <c r="C53" s="108"/>
      <c r="D53" s="109"/>
      <c r="E53" s="110">
        <v>102</v>
      </c>
      <c r="F53" s="111"/>
      <c r="G53" s="112" t="s">
        <v>141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  <c r="S53" s="80">
        <v>128</v>
      </c>
      <c r="T53" s="80"/>
      <c r="U53" s="80"/>
      <c r="V53" s="167"/>
      <c r="W53" s="168"/>
      <c r="X53" s="168"/>
      <c r="Y53" s="168"/>
      <c r="Z53" s="168"/>
      <c r="AA53" s="168"/>
      <c r="AB53" s="168"/>
      <c r="AC53" s="169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>
        <f t="shared" si="10"/>
        <v>0</v>
      </c>
      <c r="AU53" s="81"/>
      <c r="AV53" s="81"/>
      <c r="AW53" s="81"/>
      <c r="AX53" s="81"/>
      <c r="AY53" s="81"/>
      <c r="AZ53" s="81"/>
      <c r="BA53" s="82"/>
      <c r="BE53" s="70">
        <f>AD53-2736671</f>
        <v>-2736671</v>
      </c>
      <c r="BF53" s="70">
        <f>AD53+AD54</f>
        <v>0</v>
      </c>
    </row>
    <row r="54" spans="2:58" ht="24.95" customHeight="1">
      <c r="B54" s="107" t="s">
        <v>35</v>
      </c>
      <c r="C54" s="108"/>
      <c r="D54" s="109"/>
      <c r="E54" s="110">
        <v>103</v>
      </c>
      <c r="F54" s="111"/>
      <c r="G54" s="112" t="s">
        <v>142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4"/>
      <c r="S54" s="80">
        <v>129</v>
      </c>
      <c r="T54" s="80"/>
      <c r="U54" s="80"/>
      <c r="V54" s="167"/>
      <c r="W54" s="168"/>
      <c r="X54" s="168"/>
      <c r="Y54" s="168"/>
      <c r="Z54" s="168"/>
      <c r="AA54" s="168"/>
      <c r="AB54" s="168"/>
      <c r="AC54" s="169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>
        <f t="shared" si="10"/>
        <v>0</v>
      </c>
      <c r="AU54" s="81"/>
      <c r="AV54" s="81"/>
      <c r="AW54" s="81"/>
      <c r="AX54" s="81"/>
      <c r="AY54" s="81"/>
      <c r="AZ54" s="81"/>
      <c r="BA54" s="82"/>
      <c r="BE54">
        <f>4266973-4258536</f>
        <v>8437</v>
      </c>
      <c r="BF54" s="70">
        <f>BF53-7003644</f>
        <v>-7003644</v>
      </c>
    </row>
    <row r="55" spans="2:58" ht="24.95" customHeight="1">
      <c r="B55" s="107" t="s">
        <v>36</v>
      </c>
      <c r="C55" s="108"/>
      <c r="D55" s="109"/>
      <c r="E55" s="110">
        <v>104</v>
      </c>
      <c r="F55" s="111"/>
      <c r="G55" s="112" t="s">
        <v>143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4"/>
      <c r="S55" s="80">
        <v>130</v>
      </c>
      <c r="T55" s="80"/>
      <c r="U55" s="80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>
        <f t="shared" si="10"/>
        <v>0</v>
      </c>
      <c r="AU55" s="81"/>
      <c r="AV55" s="81"/>
      <c r="AW55" s="81"/>
      <c r="AX55" s="81"/>
      <c r="AY55" s="81"/>
      <c r="AZ55" s="81"/>
      <c r="BA55" s="82"/>
    </row>
    <row r="56" spans="2:58" ht="24.95" customHeight="1">
      <c r="B56" s="121" t="s">
        <v>37</v>
      </c>
      <c r="C56" s="108"/>
      <c r="D56" s="109"/>
      <c r="E56" s="110">
        <v>105</v>
      </c>
      <c r="F56" s="111"/>
      <c r="G56" s="112" t="s">
        <v>144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80">
        <v>131</v>
      </c>
      <c r="T56" s="80"/>
      <c r="U56" s="80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>
        <f t="shared" si="10"/>
        <v>0</v>
      </c>
      <c r="AU56" s="81"/>
      <c r="AV56" s="81"/>
      <c r="AW56" s="81"/>
      <c r="AX56" s="81"/>
      <c r="AY56" s="81"/>
      <c r="AZ56" s="81"/>
      <c r="BA56" s="82"/>
    </row>
    <row r="57" spans="2:58" ht="24.95" customHeight="1">
      <c r="B57" s="107" t="s">
        <v>38</v>
      </c>
      <c r="C57" s="108"/>
      <c r="D57" s="109"/>
      <c r="E57" s="110">
        <v>106</v>
      </c>
      <c r="F57" s="111"/>
      <c r="G57" s="112" t="s">
        <v>145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4"/>
      <c r="S57" s="80">
        <v>132</v>
      </c>
      <c r="T57" s="80"/>
      <c r="U57" s="80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>
        <f t="shared" si="10"/>
        <v>0</v>
      </c>
      <c r="AU57" s="81"/>
      <c r="AV57" s="81"/>
      <c r="AW57" s="81"/>
      <c r="AX57" s="81"/>
      <c r="AY57" s="81"/>
      <c r="AZ57" s="81"/>
      <c r="BA57" s="82"/>
    </row>
    <row r="58" spans="2:58" ht="24.95" customHeight="1">
      <c r="B58" s="107" t="s">
        <v>40</v>
      </c>
      <c r="C58" s="108"/>
      <c r="D58" s="109"/>
      <c r="E58" s="110">
        <v>108</v>
      </c>
      <c r="F58" s="111"/>
      <c r="G58" s="112" t="s">
        <v>146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4"/>
      <c r="S58" s="80">
        <v>133</v>
      </c>
      <c r="T58" s="80"/>
      <c r="U58" s="8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>
        <f t="shared" si="10"/>
        <v>0</v>
      </c>
      <c r="AU58" s="81"/>
      <c r="AV58" s="81"/>
      <c r="AW58" s="81"/>
      <c r="AX58" s="81"/>
      <c r="AY58" s="81"/>
      <c r="AZ58" s="81"/>
      <c r="BA58" s="82"/>
    </row>
    <row r="59" spans="2:58" ht="30" customHeight="1">
      <c r="B59" s="107" t="s">
        <v>41</v>
      </c>
      <c r="C59" s="108"/>
      <c r="D59" s="109"/>
      <c r="E59" s="110">
        <v>11</v>
      </c>
      <c r="F59" s="111"/>
      <c r="G59" s="112" t="s">
        <v>147</v>
      </c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4"/>
      <c r="S59" s="80">
        <v>134</v>
      </c>
      <c r="T59" s="80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>
        <f t="shared" si="10"/>
        <v>0</v>
      </c>
      <c r="AU59" s="81"/>
      <c r="AV59" s="81"/>
      <c r="AW59" s="81"/>
      <c r="AX59" s="81"/>
      <c r="AY59" s="81"/>
      <c r="AZ59" s="81"/>
      <c r="BA59" s="82"/>
    </row>
    <row r="60" spans="2:58" ht="36.75" customHeight="1">
      <c r="B60" s="107"/>
      <c r="C60" s="108"/>
      <c r="D60" s="109"/>
      <c r="E60" s="110"/>
      <c r="F60" s="111"/>
      <c r="G60" s="112" t="s">
        <v>224</v>
      </c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4"/>
      <c r="S60" s="80">
        <v>135</v>
      </c>
      <c r="T60" s="80"/>
      <c r="U60" s="80"/>
      <c r="V60" s="83">
        <f>V61+V62+V63+V64</f>
        <v>8148882</v>
      </c>
      <c r="W60" s="83"/>
      <c r="X60" s="83"/>
      <c r="Y60" s="83"/>
      <c r="Z60" s="83"/>
      <c r="AA60" s="83"/>
      <c r="AB60" s="83"/>
      <c r="AC60" s="83"/>
      <c r="AD60" s="83">
        <f t="shared" ref="AD60" si="11">AD61+AD62+AD63+AD64</f>
        <v>3637371</v>
      </c>
      <c r="AE60" s="83"/>
      <c r="AF60" s="83"/>
      <c r="AG60" s="83"/>
      <c r="AH60" s="83"/>
      <c r="AI60" s="83"/>
      <c r="AJ60" s="83"/>
      <c r="AK60" s="83"/>
      <c r="AL60" s="83">
        <f t="shared" ref="AL60" si="12">AL61+AL62+AL63+AL64</f>
        <v>0</v>
      </c>
      <c r="AM60" s="83"/>
      <c r="AN60" s="83"/>
      <c r="AO60" s="83"/>
      <c r="AP60" s="83"/>
      <c r="AQ60" s="83"/>
      <c r="AR60" s="83"/>
      <c r="AS60" s="83"/>
      <c r="AT60" s="83">
        <f>AD60-AL60</f>
        <v>3637371</v>
      </c>
      <c r="AU60" s="83"/>
      <c r="AV60" s="83"/>
      <c r="AW60" s="83"/>
      <c r="AX60" s="83"/>
      <c r="AY60" s="83"/>
      <c r="AZ60" s="83"/>
      <c r="BA60" s="84"/>
    </row>
    <row r="61" spans="2:58" ht="26.1" customHeight="1">
      <c r="B61" s="107" t="s">
        <v>42</v>
      </c>
      <c r="C61" s="108"/>
      <c r="D61" s="109"/>
      <c r="E61" s="110">
        <v>120</v>
      </c>
      <c r="F61" s="111"/>
      <c r="G61" s="112" t="s">
        <v>150</v>
      </c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4"/>
      <c r="S61" s="80">
        <v>136</v>
      </c>
      <c r="T61" s="80"/>
      <c r="U61" s="80"/>
      <c r="V61" s="81">
        <v>2690881</v>
      </c>
      <c r="W61" s="81"/>
      <c r="X61" s="81"/>
      <c r="Y61" s="81"/>
      <c r="Z61" s="81"/>
      <c r="AA61" s="81"/>
      <c r="AB61" s="81"/>
      <c r="AC61" s="81"/>
      <c r="AD61" s="81">
        <v>2732471</v>
      </c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>
        <f t="shared" ref="AT61:AT66" si="13">AD61-AL61</f>
        <v>2732471</v>
      </c>
      <c r="AU61" s="81"/>
      <c r="AV61" s="81"/>
      <c r="AW61" s="81"/>
      <c r="AX61" s="81"/>
      <c r="AY61" s="81"/>
      <c r="AZ61" s="81"/>
      <c r="BA61" s="82"/>
    </row>
    <row r="62" spans="2:58" ht="26.1" customHeight="1">
      <c r="B62" s="107" t="s">
        <v>43</v>
      </c>
      <c r="C62" s="108"/>
      <c r="D62" s="109"/>
      <c r="E62" s="110">
        <v>121</v>
      </c>
      <c r="F62" s="111"/>
      <c r="G62" s="112" t="s">
        <v>151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4"/>
      <c r="S62" s="80">
        <v>137</v>
      </c>
      <c r="T62" s="80"/>
      <c r="U62" s="80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>
        <f t="shared" si="13"/>
        <v>0</v>
      </c>
      <c r="AU62" s="81"/>
      <c r="AV62" s="81"/>
      <c r="AW62" s="81"/>
      <c r="AX62" s="81"/>
      <c r="AY62" s="81"/>
      <c r="AZ62" s="81"/>
      <c r="BA62" s="82"/>
    </row>
    <row r="63" spans="2:58" ht="26.1" customHeight="1">
      <c r="B63" s="107" t="s">
        <v>44</v>
      </c>
      <c r="C63" s="108"/>
      <c r="D63" s="109"/>
      <c r="E63" s="110" t="s">
        <v>148</v>
      </c>
      <c r="F63" s="111"/>
      <c r="G63" s="112" t="s">
        <v>152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4"/>
      <c r="S63" s="80">
        <v>138</v>
      </c>
      <c r="T63" s="80"/>
      <c r="U63" s="80"/>
      <c r="V63" s="81">
        <v>5458001</v>
      </c>
      <c r="W63" s="81"/>
      <c r="X63" s="81"/>
      <c r="Y63" s="81"/>
      <c r="Z63" s="81"/>
      <c r="AA63" s="81"/>
      <c r="AB63" s="81"/>
      <c r="AC63" s="81"/>
      <c r="AD63" s="81">
        <v>904900</v>
      </c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>
        <f t="shared" si="13"/>
        <v>904900</v>
      </c>
      <c r="AU63" s="81"/>
      <c r="AV63" s="81"/>
      <c r="AW63" s="81"/>
      <c r="AX63" s="81"/>
      <c r="AY63" s="81"/>
      <c r="AZ63" s="81"/>
      <c r="BA63" s="82"/>
    </row>
    <row r="64" spans="2:58" ht="26.1" customHeight="1">
      <c r="B64" s="107" t="s">
        <v>46</v>
      </c>
      <c r="C64" s="108"/>
      <c r="D64" s="109"/>
      <c r="E64" s="110" t="s">
        <v>149</v>
      </c>
      <c r="F64" s="111"/>
      <c r="G64" s="112" t="s">
        <v>153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4"/>
      <c r="S64" s="80">
        <v>139</v>
      </c>
      <c r="T64" s="80"/>
      <c r="U64" s="80"/>
      <c r="V64" s="81">
        <v>0</v>
      </c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>
        <f t="shared" si="13"/>
        <v>0</v>
      </c>
      <c r="AU64" s="81"/>
      <c r="AV64" s="81"/>
      <c r="AW64" s="81"/>
      <c r="AX64" s="81"/>
      <c r="AY64" s="81"/>
      <c r="AZ64" s="81"/>
      <c r="BA64" s="82"/>
    </row>
    <row r="65" spans="2:53" ht="43.5" customHeight="1">
      <c r="B65" s="107" t="s">
        <v>47</v>
      </c>
      <c r="C65" s="108"/>
      <c r="D65" s="109"/>
      <c r="E65" s="110">
        <v>13</v>
      </c>
      <c r="F65" s="111"/>
      <c r="G65" s="112" t="s">
        <v>154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4"/>
      <c r="S65" s="80">
        <v>140</v>
      </c>
      <c r="T65" s="80"/>
      <c r="U65" s="80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>
        <f t="shared" si="13"/>
        <v>0</v>
      </c>
      <c r="AU65" s="81"/>
      <c r="AV65" s="81"/>
      <c r="AW65" s="81"/>
      <c r="AX65" s="81"/>
      <c r="AY65" s="81"/>
      <c r="AZ65" s="81"/>
      <c r="BA65" s="82"/>
    </row>
    <row r="66" spans="2:53" ht="47.25" customHeight="1" thickBot="1">
      <c r="B66" s="115" t="s">
        <v>48</v>
      </c>
      <c r="C66" s="116"/>
      <c r="D66" s="117"/>
      <c r="E66" s="133">
        <v>14</v>
      </c>
      <c r="F66" s="134"/>
      <c r="G66" s="135" t="s">
        <v>155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7"/>
      <c r="S66" s="101">
        <v>141</v>
      </c>
      <c r="T66" s="101"/>
      <c r="U66" s="101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>
        <f t="shared" si="13"/>
        <v>0</v>
      </c>
      <c r="AU66" s="102"/>
      <c r="AV66" s="102"/>
      <c r="AW66" s="102"/>
      <c r="AX66" s="102"/>
      <c r="AY66" s="102"/>
      <c r="AZ66" s="102"/>
      <c r="BA66" s="103"/>
    </row>
    <row r="67" spans="2:53" ht="6.75" customHeight="1">
      <c r="B67" s="55"/>
      <c r="C67" s="55"/>
      <c r="D67" s="55"/>
      <c r="E67" s="51"/>
      <c r="F67" s="51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3"/>
      <c r="T67" s="53"/>
      <c r="U67" s="53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</row>
    <row r="68" spans="2:53" ht="17.25" customHeight="1" thickBot="1">
      <c r="B68" s="21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5"/>
      <c r="T68" s="45"/>
      <c r="U68" s="46"/>
      <c r="V68" s="46"/>
      <c r="W68" s="46"/>
      <c r="X68" s="46"/>
      <c r="Y68" s="46"/>
      <c r="Z68" s="46"/>
      <c r="AA68" s="46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87" t="s">
        <v>70</v>
      </c>
      <c r="AX68" s="87"/>
      <c r="AY68" s="87"/>
      <c r="AZ68" s="87"/>
      <c r="BA68" s="87"/>
    </row>
    <row r="69" spans="2:53" ht="18.95" customHeight="1">
      <c r="B69" s="88" t="s">
        <v>19</v>
      </c>
      <c r="C69" s="89"/>
      <c r="D69" s="89"/>
      <c r="E69" s="89" t="s">
        <v>20</v>
      </c>
      <c r="F69" s="89"/>
      <c r="G69" s="92" t="s">
        <v>21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89" t="s">
        <v>112</v>
      </c>
      <c r="T69" s="89"/>
      <c r="U69" s="89"/>
      <c r="V69" s="92" t="s">
        <v>114</v>
      </c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132"/>
    </row>
    <row r="70" spans="2:53" ht="18.95" customHeight="1">
      <c r="B70" s="90"/>
      <c r="C70" s="91"/>
      <c r="D70" s="91"/>
      <c r="E70" s="91"/>
      <c r="F70" s="91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1"/>
      <c r="T70" s="91"/>
      <c r="U70" s="91"/>
      <c r="V70" s="85" t="s">
        <v>109</v>
      </c>
      <c r="W70" s="85"/>
      <c r="X70" s="85"/>
      <c r="Y70" s="85"/>
      <c r="Z70" s="85"/>
      <c r="AA70" s="85"/>
      <c r="AB70" s="85"/>
      <c r="AC70" s="85"/>
      <c r="AD70" s="85" t="s">
        <v>0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96"/>
    </row>
    <row r="71" spans="2:53" ht="18.95" customHeight="1">
      <c r="B71" s="90"/>
      <c r="C71" s="91"/>
      <c r="D71" s="91"/>
      <c r="E71" s="91"/>
      <c r="F71" s="91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1"/>
      <c r="T71" s="91"/>
      <c r="U71" s="91"/>
      <c r="V71" s="85"/>
      <c r="W71" s="85"/>
      <c r="X71" s="85"/>
      <c r="Y71" s="85"/>
      <c r="Z71" s="85"/>
      <c r="AA71" s="85"/>
      <c r="AB71" s="85"/>
      <c r="AC71" s="85"/>
      <c r="AD71" s="79" t="s">
        <v>110</v>
      </c>
      <c r="AE71" s="79"/>
      <c r="AF71" s="79"/>
      <c r="AG71" s="79"/>
      <c r="AH71" s="79"/>
      <c r="AI71" s="79"/>
      <c r="AJ71" s="79"/>
      <c r="AK71" s="79"/>
      <c r="AL71" s="85" t="s">
        <v>113</v>
      </c>
      <c r="AM71" s="85"/>
      <c r="AN71" s="85"/>
      <c r="AO71" s="85"/>
      <c r="AP71" s="85"/>
      <c r="AQ71" s="85"/>
      <c r="AR71" s="85"/>
      <c r="AS71" s="85"/>
      <c r="AT71" s="85" t="s">
        <v>111</v>
      </c>
      <c r="AU71" s="85"/>
      <c r="AV71" s="85"/>
      <c r="AW71" s="85"/>
      <c r="AX71" s="85"/>
      <c r="AY71" s="85"/>
      <c r="AZ71" s="85"/>
      <c r="BA71" s="96"/>
    </row>
    <row r="72" spans="2:53" ht="19.5" customHeight="1">
      <c r="B72" s="90"/>
      <c r="C72" s="91"/>
      <c r="D72" s="91"/>
      <c r="E72" s="91"/>
      <c r="F72" s="91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1"/>
      <c r="T72" s="91"/>
      <c r="U72" s="91"/>
      <c r="V72" s="85"/>
      <c r="W72" s="85"/>
      <c r="X72" s="85"/>
      <c r="Y72" s="85"/>
      <c r="Z72" s="85"/>
      <c r="AA72" s="85"/>
      <c r="AB72" s="85"/>
      <c r="AC72" s="85"/>
      <c r="AD72" s="79"/>
      <c r="AE72" s="79"/>
      <c r="AF72" s="79"/>
      <c r="AG72" s="79"/>
      <c r="AH72" s="79"/>
      <c r="AI72" s="79"/>
      <c r="AJ72" s="79"/>
      <c r="AK72" s="79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96"/>
    </row>
    <row r="73" spans="2:53" s="20" customFormat="1" ht="13.5" customHeight="1">
      <c r="B73" s="131">
        <v>1</v>
      </c>
      <c r="C73" s="123"/>
      <c r="D73" s="123"/>
      <c r="E73" s="124">
        <v>2</v>
      </c>
      <c r="F73" s="130"/>
      <c r="G73" s="124">
        <v>3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30"/>
      <c r="S73" s="123">
        <v>4</v>
      </c>
      <c r="T73" s="123"/>
      <c r="U73" s="123"/>
      <c r="V73" s="123">
        <v>5</v>
      </c>
      <c r="W73" s="123"/>
      <c r="X73" s="123"/>
      <c r="Y73" s="123"/>
      <c r="Z73" s="123"/>
      <c r="AA73" s="123"/>
      <c r="AB73" s="123"/>
      <c r="AC73" s="123"/>
      <c r="AD73" s="123">
        <v>6</v>
      </c>
      <c r="AE73" s="123"/>
      <c r="AF73" s="123"/>
      <c r="AG73" s="123"/>
      <c r="AH73" s="123"/>
      <c r="AI73" s="123"/>
      <c r="AJ73" s="123"/>
      <c r="AK73" s="123"/>
      <c r="AL73" s="123">
        <v>7</v>
      </c>
      <c r="AM73" s="123"/>
      <c r="AN73" s="123"/>
      <c r="AO73" s="123"/>
      <c r="AP73" s="123"/>
      <c r="AQ73" s="123"/>
      <c r="AR73" s="123"/>
      <c r="AS73" s="123"/>
      <c r="AT73" s="124">
        <v>8</v>
      </c>
      <c r="AU73" s="125"/>
      <c r="AV73" s="125"/>
      <c r="AW73" s="125"/>
      <c r="AX73" s="125"/>
      <c r="AY73" s="125"/>
      <c r="AZ73" s="125"/>
      <c r="BA73" s="126"/>
    </row>
    <row r="74" spans="2:53" ht="29.1" customHeight="1">
      <c r="B74" s="107" t="s">
        <v>49</v>
      </c>
      <c r="C74" s="108"/>
      <c r="D74" s="109"/>
      <c r="E74" s="110">
        <v>15</v>
      </c>
      <c r="F74" s="111"/>
      <c r="G74" s="127" t="s">
        <v>156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80">
        <v>142</v>
      </c>
      <c r="T74" s="80"/>
      <c r="U74" s="80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>
        <f t="shared" ref="AT74:AT78" si="14">AD74-AL74</f>
        <v>0</v>
      </c>
      <c r="AU74" s="81"/>
      <c r="AV74" s="81"/>
      <c r="AW74" s="81"/>
      <c r="AX74" s="81"/>
      <c r="AY74" s="81"/>
      <c r="AZ74" s="81"/>
      <c r="BA74" s="82"/>
    </row>
    <row r="75" spans="2:53" ht="29.1" customHeight="1">
      <c r="B75" s="107" t="s">
        <v>50</v>
      </c>
      <c r="C75" s="108"/>
      <c r="D75" s="109"/>
      <c r="E75" s="122">
        <v>16</v>
      </c>
      <c r="F75" s="109"/>
      <c r="G75" s="112" t="s">
        <v>158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4"/>
      <c r="S75" s="80">
        <v>143</v>
      </c>
      <c r="T75" s="80"/>
      <c r="U75" s="80"/>
      <c r="V75" s="81">
        <v>5890019</v>
      </c>
      <c r="W75" s="81"/>
      <c r="X75" s="81"/>
      <c r="Y75" s="81"/>
      <c r="Z75" s="81"/>
      <c r="AA75" s="81"/>
      <c r="AB75" s="81"/>
      <c r="AC75" s="81"/>
      <c r="AD75" s="81">
        <v>0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>
        <f t="shared" si="14"/>
        <v>0</v>
      </c>
      <c r="AU75" s="81"/>
      <c r="AV75" s="81"/>
      <c r="AW75" s="81"/>
      <c r="AX75" s="81"/>
      <c r="AY75" s="81"/>
      <c r="AZ75" s="81"/>
      <c r="BA75" s="82"/>
    </row>
    <row r="76" spans="2:53" ht="41.25" customHeight="1">
      <c r="B76" s="107" t="s">
        <v>51</v>
      </c>
      <c r="C76" s="108"/>
      <c r="D76" s="109"/>
      <c r="E76" s="110">
        <v>17</v>
      </c>
      <c r="F76" s="111"/>
      <c r="G76" s="112" t="s">
        <v>159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4"/>
      <c r="S76" s="80">
        <v>144</v>
      </c>
      <c r="T76" s="80"/>
      <c r="U76" s="80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>
        <f t="shared" si="14"/>
        <v>0</v>
      </c>
      <c r="AU76" s="81"/>
      <c r="AV76" s="81"/>
      <c r="AW76" s="81"/>
      <c r="AX76" s="81"/>
      <c r="AY76" s="81"/>
      <c r="AZ76" s="81"/>
      <c r="BA76" s="82"/>
    </row>
    <row r="77" spans="2:53" ht="37.5" customHeight="1">
      <c r="B77" s="107" t="s">
        <v>52</v>
      </c>
      <c r="C77" s="108"/>
      <c r="D77" s="109"/>
      <c r="E77" s="122" t="s">
        <v>157</v>
      </c>
      <c r="F77" s="109"/>
      <c r="G77" s="112" t="s">
        <v>160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4"/>
      <c r="S77" s="80">
        <v>145</v>
      </c>
      <c r="T77" s="80"/>
      <c r="U77" s="80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>
        <f t="shared" si="14"/>
        <v>0</v>
      </c>
      <c r="AU77" s="81"/>
      <c r="AV77" s="81"/>
      <c r="AW77" s="81"/>
      <c r="AX77" s="81"/>
      <c r="AY77" s="81"/>
      <c r="AZ77" s="81"/>
      <c r="BA77" s="82"/>
    </row>
    <row r="78" spans="2:53" ht="24.95" customHeight="1">
      <c r="B78" s="107" t="s">
        <v>53</v>
      </c>
      <c r="C78" s="108"/>
      <c r="D78" s="109"/>
      <c r="E78" s="110">
        <v>198</v>
      </c>
      <c r="F78" s="111"/>
      <c r="G78" s="112" t="s">
        <v>161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4"/>
      <c r="S78" s="80">
        <v>146</v>
      </c>
      <c r="T78" s="80"/>
      <c r="U78" s="80"/>
      <c r="V78" s="81">
        <v>20878631.18</v>
      </c>
      <c r="W78" s="81"/>
      <c r="X78" s="81"/>
      <c r="Y78" s="81"/>
      <c r="Z78" s="81"/>
      <c r="AA78" s="81"/>
      <c r="AB78" s="81"/>
      <c r="AC78" s="81"/>
      <c r="AD78" s="81">
        <v>23248152</v>
      </c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>
        <f t="shared" si="14"/>
        <v>23248152</v>
      </c>
      <c r="AU78" s="81"/>
      <c r="AV78" s="81"/>
      <c r="AW78" s="81"/>
      <c r="AX78" s="81"/>
      <c r="AY78" s="81"/>
      <c r="AZ78" s="81"/>
      <c r="BA78" s="82"/>
    </row>
    <row r="79" spans="2:53" ht="54.75" customHeight="1">
      <c r="B79" s="107"/>
      <c r="C79" s="108"/>
      <c r="D79" s="109"/>
      <c r="E79" s="110"/>
      <c r="F79" s="111"/>
      <c r="G79" s="112" t="s">
        <v>226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4"/>
      <c r="S79" s="80">
        <v>147</v>
      </c>
      <c r="T79" s="80"/>
      <c r="U79" s="80"/>
      <c r="V79" s="83">
        <f>V80+V81+V82+V83+V84+V85</f>
        <v>0</v>
      </c>
      <c r="W79" s="83"/>
      <c r="X79" s="83"/>
      <c r="Y79" s="83"/>
      <c r="Z79" s="83"/>
      <c r="AA79" s="83"/>
      <c r="AB79" s="83"/>
      <c r="AC79" s="83"/>
      <c r="AD79" s="83">
        <f t="shared" ref="AD79" si="15">AD80+AD81+AD82+AD83+AD84+AD85</f>
        <v>12300</v>
      </c>
      <c r="AE79" s="83"/>
      <c r="AF79" s="83"/>
      <c r="AG79" s="83"/>
      <c r="AH79" s="83"/>
      <c r="AI79" s="83"/>
      <c r="AJ79" s="83"/>
      <c r="AK79" s="83"/>
      <c r="AL79" s="83">
        <f t="shared" ref="AL79" si="16">AL80+AL81+AL82+AL83+AL84+AL85</f>
        <v>12300</v>
      </c>
      <c r="AM79" s="83"/>
      <c r="AN79" s="83"/>
      <c r="AO79" s="83"/>
      <c r="AP79" s="83"/>
      <c r="AQ79" s="83"/>
      <c r="AR79" s="83"/>
      <c r="AS79" s="83"/>
      <c r="AT79" s="83">
        <f>AD79-AL79</f>
        <v>0</v>
      </c>
      <c r="AU79" s="83"/>
      <c r="AV79" s="83"/>
      <c r="AW79" s="83"/>
      <c r="AX79" s="83"/>
      <c r="AY79" s="83"/>
      <c r="AZ79" s="83"/>
      <c r="BA79" s="84"/>
    </row>
    <row r="80" spans="2:53" ht="24.95" customHeight="1">
      <c r="B80" s="107" t="s">
        <v>54</v>
      </c>
      <c r="C80" s="108"/>
      <c r="D80" s="109"/>
      <c r="E80" s="110">
        <v>31</v>
      </c>
      <c r="F80" s="111"/>
      <c r="G80" s="112" t="s">
        <v>168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4"/>
      <c r="S80" s="80">
        <v>148</v>
      </c>
      <c r="T80" s="80"/>
      <c r="U80" s="80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>
        <f t="shared" ref="AT80:AT85" si="17">AD80-AL80</f>
        <v>0</v>
      </c>
      <c r="AU80" s="81"/>
      <c r="AV80" s="81"/>
      <c r="AW80" s="81"/>
      <c r="AX80" s="81"/>
      <c r="AY80" s="81"/>
      <c r="AZ80" s="81"/>
      <c r="BA80" s="82"/>
    </row>
    <row r="81" spans="2:53" ht="24.95" customHeight="1">
      <c r="B81" s="107" t="s">
        <v>55</v>
      </c>
      <c r="C81" s="108"/>
      <c r="D81" s="109"/>
      <c r="E81" s="110">
        <v>32</v>
      </c>
      <c r="F81" s="111"/>
      <c r="G81" s="112" t="s">
        <v>169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4"/>
      <c r="S81" s="80">
        <v>149</v>
      </c>
      <c r="T81" s="80"/>
      <c r="U81" s="80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>
        <f t="shared" si="17"/>
        <v>0</v>
      </c>
      <c r="AU81" s="81"/>
      <c r="AV81" s="81"/>
      <c r="AW81" s="81"/>
      <c r="AX81" s="81"/>
      <c r="AY81" s="81"/>
      <c r="AZ81" s="81"/>
      <c r="BA81" s="82"/>
    </row>
    <row r="82" spans="2:53" ht="24.95" customHeight="1">
      <c r="B82" s="107" t="s">
        <v>56</v>
      </c>
      <c r="C82" s="108"/>
      <c r="D82" s="109"/>
      <c r="E82" s="110">
        <v>36</v>
      </c>
      <c r="F82" s="111"/>
      <c r="G82" s="112" t="s">
        <v>170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4"/>
      <c r="S82" s="80">
        <v>150</v>
      </c>
      <c r="T82" s="80"/>
      <c r="U82" s="80"/>
      <c r="V82" s="81"/>
      <c r="W82" s="81"/>
      <c r="X82" s="81"/>
      <c r="Y82" s="81"/>
      <c r="Z82" s="81"/>
      <c r="AA82" s="81"/>
      <c r="AB82" s="81"/>
      <c r="AC82" s="81"/>
      <c r="AD82" s="81">
        <v>12300</v>
      </c>
      <c r="AE82" s="81"/>
      <c r="AF82" s="81"/>
      <c r="AG82" s="81"/>
      <c r="AH82" s="81"/>
      <c r="AI82" s="81"/>
      <c r="AJ82" s="81"/>
      <c r="AK82" s="81"/>
      <c r="AL82" s="81">
        <v>12300</v>
      </c>
      <c r="AM82" s="81"/>
      <c r="AN82" s="81"/>
      <c r="AO82" s="81"/>
      <c r="AP82" s="81"/>
      <c r="AQ82" s="81"/>
      <c r="AR82" s="81"/>
      <c r="AS82" s="81"/>
      <c r="AT82" s="81">
        <f t="shared" si="17"/>
        <v>0</v>
      </c>
      <c r="AU82" s="81"/>
      <c r="AV82" s="81"/>
      <c r="AW82" s="81"/>
      <c r="AX82" s="81"/>
      <c r="AY82" s="81"/>
      <c r="AZ82" s="81"/>
      <c r="BA82" s="82"/>
    </row>
    <row r="83" spans="2:53" ht="24.95" customHeight="1">
      <c r="B83" s="107" t="s">
        <v>57</v>
      </c>
      <c r="C83" s="108"/>
      <c r="D83" s="109"/>
      <c r="E83" s="110">
        <v>60</v>
      </c>
      <c r="F83" s="111"/>
      <c r="G83" s="112" t="s">
        <v>171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4"/>
      <c r="S83" s="80">
        <v>151</v>
      </c>
      <c r="T83" s="80"/>
      <c r="U83" s="80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>
        <f t="shared" si="17"/>
        <v>0</v>
      </c>
      <c r="AU83" s="81"/>
      <c r="AV83" s="81"/>
      <c r="AW83" s="81"/>
      <c r="AX83" s="81"/>
      <c r="AY83" s="81"/>
      <c r="AZ83" s="81"/>
      <c r="BA83" s="82"/>
    </row>
    <row r="84" spans="2:53" ht="24.95" customHeight="1">
      <c r="B84" s="107" t="s">
        <v>58</v>
      </c>
      <c r="C84" s="108"/>
      <c r="D84" s="109"/>
      <c r="E84" s="110">
        <v>63</v>
      </c>
      <c r="F84" s="111"/>
      <c r="G84" s="112" t="s">
        <v>172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4"/>
      <c r="S84" s="80">
        <v>152</v>
      </c>
      <c r="T84" s="80"/>
      <c r="U84" s="80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>
        <f t="shared" si="17"/>
        <v>0</v>
      </c>
      <c r="AU84" s="81"/>
      <c r="AV84" s="81"/>
      <c r="AW84" s="81"/>
      <c r="AX84" s="81"/>
      <c r="AY84" s="81"/>
      <c r="AZ84" s="81"/>
      <c r="BA84" s="82"/>
    </row>
    <row r="85" spans="2:53" ht="24.95" customHeight="1">
      <c r="B85" s="107" t="s">
        <v>59</v>
      </c>
      <c r="C85" s="108"/>
      <c r="D85" s="109"/>
      <c r="E85" s="110" t="s">
        <v>162</v>
      </c>
      <c r="F85" s="111"/>
      <c r="G85" s="112" t="s">
        <v>173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4"/>
      <c r="S85" s="80">
        <v>153</v>
      </c>
      <c r="T85" s="80"/>
      <c r="U85" s="80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>
        <f t="shared" si="17"/>
        <v>0</v>
      </c>
      <c r="AU85" s="81"/>
      <c r="AV85" s="81"/>
      <c r="AW85" s="81"/>
      <c r="AX85" s="81"/>
      <c r="AY85" s="81"/>
      <c r="AZ85" s="81"/>
      <c r="BA85" s="82"/>
    </row>
    <row r="86" spans="2:53" ht="54.75" customHeight="1">
      <c r="B86" s="107"/>
      <c r="C86" s="108"/>
      <c r="D86" s="109"/>
      <c r="E86" s="110"/>
      <c r="F86" s="111"/>
      <c r="G86" s="112" t="s">
        <v>228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4"/>
      <c r="S86" s="80">
        <v>154</v>
      </c>
      <c r="T86" s="80"/>
      <c r="U86" s="80"/>
      <c r="V86" s="83">
        <f>V87+V88+V89</f>
        <v>0</v>
      </c>
      <c r="W86" s="83"/>
      <c r="X86" s="83"/>
      <c r="Y86" s="83"/>
      <c r="Z86" s="83"/>
      <c r="AA86" s="83"/>
      <c r="AB86" s="83"/>
      <c r="AC86" s="83"/>
      <c r="AD86" s="83">
        <f t="shared" ref="AD86" si="18">AD87+AD88+AD89</f>
        <v>0</v>
      </c>
      <c r="AE86" s="83"/>
      <c r="AF86" s="83"/>
      <c r="AG86" s="83"/>
      <c r="AH86" s="83"/>
      <c r="AI86" s="83"/>
      <c r="AJ86" s="83"/>
      <c r="AK86" s="83"/>
      <c r="AL86" s="83">
        <f t="shared" ref="AL86" si="19">AL87+AL88+AL89</f>
        <v>0</v>
      </c>
      <c r="AM86" s="83"/>
      <c r="AN86" s="83"/>
      <c r="AO86" s="83"/>
      <c r="AP86" s="83"/>
      <c r="AQ86" s="83"/>
      <c r="AR86" s="83"/>
      <c r="AS86" s="83"/>
      <c r="AT86" s="83">
        <f>AD86-AL86</f>
        <v>0</v>
      </c>
      <c r="AU86" s="83"/>
      <c r="AV86" s="83"/>
      <c r="AW86" s="83"/>
      <c r="AX86" s="83"/>
      <c r="AY86" s="83"/>
      <c r="AZ86" s="83"/>
      <c r="BA86" s="84"/>
    </row>
    <row r="87" spans="2:53" ht="38.25" customHeight="1">
      <c r="B87" s="107" t="s">
        <v>60</v>
      </c>
      <c r="C87" s="108"/>
      <c r="D87" s="109"/>
      <c r="E87" s="110" t="s">
        <v>163</v>
      </c>
      <c r="F87" s="111"/>
      <c r="G87" s="112" t="s">
        <v>174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4"/>
      <c r="S87" s="80">
        <v>155</v>
      </c>
      <c r="T87" s="80"/>
      <c r="U87" s="80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>
        <f t="shared" ref="AT87:AT90" si="20">AD87-AL87</f>
        <v>0</v>
      </c>
      <c r="AU87" s="81"/>
      <c r="AV87" s="81"/>
      <c r="AW87" s="81"/>
      <c r="AX87" s="81"/>
      <c r="AY87" s="81"/>
      <c r="AZ87" s="81"/>
      <c r="BA87" s="82"/>
    </row>
    <row r="88" spans="2:53" ht="24.95" customHeight="1">
      <c r="B88" s="107" t="s">
        <v>61</v>
      </c>
      <c r="C88" s="108"/>
      <c r="D88" s="109"/>
      <c r="E88" s="110" t="s">
        <v>164</v>
      </c>
      <c r="F88" s="111"/>
      <c r="G88" s="112" t="s">
        <v>175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4"/>
      <c r="S88" s="80">
        <v>156</v>
      </c>
      <c r="T88" s="80"/>
      <c r="U88" s="80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>
        <f t="shared" si="20"/>
        <v>0</v>
      </c>
      <c r="AU88" s="81"/>
      <c r="AV88" s="81"/>
      <c r="AW88" s="81"/>
      <c r="AX88" s="81"/>
      <c r="AY88" s="81"/>
      <c r="AZ88" s="81"/>
      <c r="BA88" s="82"/>
    </row>
    <row r="89" spans="2:53" ht="24.95" customHeight="1">
      <c r="B89" s="107" t="s">
        <v>62</v>
      </c>
      <c r="C89" s="108"/>
      <c r="D89" s="109"/>
      <c r="E89" s="110" t="s">
        <v>165</v>
      </c>
      <c r="F89" s="111"/>
      <c r="G89" s="112" t="s">
        <v>176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4"/>
      <c r="S89" s="80">
        <v>157</v>
      </c>
      <c r="T89" s="80"/>
      <c r="U89" s="80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>
        <f t="shared" si="20"/>
        <v>0</v>
      </c>
      <c r="AU89" s="81"/>
      <c r="AV89" s="81"/>
      <c r="AW89" s="81"/>
      <c r="AX89" s="81"/>
      <c r="AY89" s="81"/>
      <c r="AZ89" s="81"/>
      <c r="BA89" s="82"/>
    </row>
    <row r="90" spans="2:53" ht="25.5" customHeight="1">
      <c r="B90" s="121" t="s">
        <v>63</v>
      </c>
      <c r="C90" s="108"/>
      <c r="D90" s="109"/>
      <c r="E90" s="110" t="s">
        <v>166</v>
      </c>
      <c r="F90" s="111"/>
      <c r="G90" s="118" t="s">
        <v>229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20"/>
      <c r="S90" s="80">
        <v>158</v>
      </c>
      <c r="T90" s="80"/>
      <c r="U90" s="80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>
        <f t="shared" si="20"/>
        <v>0</v>
      </c>
      <c r="AU90" s="81"/>
      <c r="AV90" s="81"/>
      <c r="AW90" s="81"/>
      <c r="AX90" s="81"/>
      <c r="AY90" s="81"/>
      <c r="AZ90" s="81"/>
      <c r="BA90" s="82"/>
    </row>
    <row r="91" spans="2:53" ht="44.25" customHeight="1">
      <c r="B91" s="107"/>
      <c r="C91" s="108"/>
      <c r="D91" s="109"/>
      <c r="E91" s="110"/>
      <c r="F91" s="111"/>
      <c r="G91" s="112" t="s">
        <v>225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4"/>
      <c r="S91" s="80">
        <v>159</v>
      </c>
      <c r="T91" s="80"/>
      <c r="U91" s="80"/>
      <c r="V91" s="83">
        <f>V29+V49+V79+V86+V90</f>
        <v>35109363.18</v>
      </c>
      <c r="W91" s="83"/>
      <c r="X91" s="83"/>
      <c r="Y91" s="83"/>
      <c r="Z91" s="83"/>
      <c r="AA91" s="83"/>
      <c r="AB91" s="83"/>
      <c r="AC91" s="83"/>
      <c r="AD91" s="83">
        <f t="shared" ref="AD91" si="21">AD29+AD49+AD79+AD86+AD90</f>
        <v>33330307</v>
      </c>
      <c r="AE91" s="83"/>
      <c r="AF91" s="83"/>
      <c r="AG91" s="83"/>
      <c r="AH91" s="83"/>
      <c r="AI91" s="83"/>
      <c r="AJ91" s="83"/>
      <c r="AK91" s="83"/>
      <c r="AL91" s="83">
        <f t="shared" ref="AL91" si="22">AL29+AL49+AL79+AL86+AL90</f>
        <v>12300</v>
      </c>
      <c r="AM91" s="83"/>
      <c r="AN91" s="83"/>
      <c r="AO91" s="83"/>
      <c r="AP91" s="83"/>
      <c r="AQ91" s="83"/>
      <c r="AR91" s="83"/>
      <c r="AS91" s="83"/>
      <c r="AT91" s="83">
        <f>AD91-AL91</f>
        <v>33318007</v>
      </c>
      <c r="AU91" s="83"/>
      <c r="AV91" s="83"/>
      <c r="AW91" s="83"/>
      <c r="AX91" s="83"/>
      <c r="AY91" s="83"/>
      <c r="AZ91" s="83"/>
      <c r="BA91" s="84"/>
    </row>
    <row r="92" spans="2:53" ht="32.25" customHeight="1" thickBot="1">
      <c r="B92" s="115" t="s">
        <v>64</v>
      </c>
      <c r="C92" s="116"/>
      <c r="D92" s="117"/>
      <c r="E92" s="133" t="s">
        <v>167</v>
      </c>
      <c r="F92" s="134"/>
      <c r="G92" s="135" t="s">
        <v>220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7"/>
      <c r="S92" s="101">
        <v>160</v>
      </c>
      <c r="T92" s="101"/>
      <c r="U92" s="101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>
        <f t="shared" ref="AT92" si="23">AD92-AL92</f>
        <v>0</v>
      </c>
      <c r="AU92" s="102"/>
      <c r="AV92" s="102"/>
      <c r="AW92" s="102"/>
      <c r="AX92" s="102"/>
      <c r="AY92" s="102"/>
      <c r="AZ92" s="102"/>
      <c r="BA92" s="103"/>
    </row>
    <row r="93" spans="2:53" ht="6.75" customHeight="1">
      <c r="B93" s="55"/>
      <c r="C93" s="55"/>
      <c r="D93" s="55"/>
      <c r="E93" s="51"/>
      <c r="F93" s="51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3"/>
      <c r="T93" s="53"/>
      <c r="U93" s="53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</row>
    <row r="94" spans="2:53" ht="17.25" customHeight="1" thickBot="1">
      <c r="B94" s="21"/>
      <c r="D94" s="43"/>
      <c r="E94" s="43"/>
      <c r="F94" s="43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5"/>
      <c r="T94" s="45"/>
      <c r="U94" s="46"/>
      <c r="V94" s="46"/>
      <c r="W94" s="46"/>
      <c r="X94" s="46"/>
      <c r="Y94" s="46"/>
      <c r="Z94" s="46"/>
      <c r="AA94" s="46"/>
      <c r="AG94" s="87" t="s">
        <v>90</v>
      </c>
      <c r="AH94" s="87"/>
      <c r="AI94" s="87"/>
      <c r="AJ94" s="87"/>
      <c r="AK94" s="87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</row>
    <row r="95" spans="2:53" ht="18.95" customHeight="1">
      <c r="B95" s="88" t="s">
        <v>19</v>
      </c>
      <c r="C95" s="89"/>
      <c r="D95" s="89"/>
      <c r="E95" s="89" t="s">
        <v>20</v>
      </c>
      <c r="F95" s="89"/>
      <c r="G95" s="92" t="s">
        <v>21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89" t="s">
        <v>112</v>
      </c>
      <c r="T95" s="89"/>
      <c r="U95" s="89"/>
      <c r="V95" s="94" t="s">
        <v>114</v>
      </c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5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</row>
    <row r="96" spans="2:53" ht="18.95" customHeight="1">
      <c r="B96" s="90"/>
      <c r="C96" s="91"/>
      <c r="D96" s="91"/>
      <c r="E96" s="91"/>
      <c r="F96" s="91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1"/>
      <c r="T96" s="91"/>
      <c r="U96" s="91"/>
      <c r="V96" s="85" t="s">
        <v>109</v>
      </c>
      <c r="W96" s="85"/>
      <c r="X96" s="85"/>
      <c r="Y96" s="85"/>
      <c r="Z96" s="85"/>
      <c r="AA96" s="85"/>
      <c r="AB96" s="85"/>
      <c r="AC96" s="85"/>
      <c r="AD96" s="85" t="s">
        <v>177</v>
      </c>
      <c r="AE96" s="85"/>
      <c r="AF96" s="85"/>
      <c r="AG96" s="85"/>
      <c r="AH96" s="85"/>
      <c r="AI96" s="85"/>
      <c r="AJ96" s="85"/>
      <c r="AK96" s="96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</row>
    <row r="97" spans="2:59" ht="18.95" customHeight="1">
      <c r="B97" s="90"/>
      <c r="C97" s="91"/>
      <c r="D97" s="91"/>
      <c r="E97" s="91"/>
      <c r="F97" s="91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1"/>
      <c r="T97" s="91"/>
      <c r="U97" s="91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96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</row>
    <row r="98" spans="2:59" ht="19.5" customHeight="1">
      <c r="B98" s="90"/>
      <c r="C98" s="91"/>
      <c r="D98" s="91"/>
      <c r="E98" s="91"/>
      <c r="F98" s="91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1"/>
      <c r="T98" s="91"/>
      <c r="U98" s="91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96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</row>
    <row r="99" spans="2:59" s="20" customFormat="1" ht="13.5" customHeight="1">
      <c r="B99" s="104">
        <v>1</v>
      </c>
      <c r="C99" s="105"/>
      <c r="D99" s="105"/>
      <c r="E99" s="105">
        <v>2</v>
      </c>
      <c r="F99" s="105"/>
      <c r="G99" s="105">
        <v>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>
        <v>4</v>
      </c>
      <c r="T99" s="105"/>
      <c r="U99" s="105"/>
      <c r="V99" s="105">
        <v>5</v>
      </c>
      <c r="W99" s="105"/>
      <c r="X99" s="105"/>
      <c r="Y99" s="105"/>
      <c r="Z99" s="105"/>
      <c r="AA99" s="105"/>
      <c r="AB99" s="105"/>
      <c r="AC99" s="105"/>
      <c r="AD99" s="105">
        <v>6</v>
      </c>
      <c r="AE99" s="105"/>
      <c r="AF99" s="105"/>
      <c r="AG99" s="105"/>
      <c r="AH99" s="105"/>
      <c r="AI99" s="105"/>
      <c r="AJ99" s="105"/>
      <c r="AK99" s="106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/>
      <c r="BC99"/>
      <c r="BD99"/>
      <c r="BE99"/>
      <c r="BF99"/>
      <c r="BG99"/>
    </row>
    <row r="100" spans="2:59" s="21" customFormat="1" ht="61.5" customHeight="1">
      <c r="B100" s="78"/>
      <c r="C100" s="79"/>
      <c r="D100" s="79"/>
      <c r="E100" s="85"/>
      <c r="F100" s="85"/>
      <c r="G100" s="86" t="s">
        <v>178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0">
        <v>161</v>
      </c>
      <c r="T100" s="80"/>
      <c r="U100" s="80"/>
      <c r="V100" s="83">
        <f>V101+V102</f>
        <v>128121</v>
      </c>
      <c r="W100" s="83"/>
      <c r="X100" s="83"/>
      <c r="Y100" s="83"/>
      <c r="Z100" s="83"/>
      <c r="AA100" s="83"/>
      <c r="AB100" s="83"/>
      <c r="AC100" s="83"/>
      <c r="AD100" s="83">
        <f>AD101+AD102</f>
        <v>6243589</v>
      </c>
      <c r="AE100" s="83"/>
      <c r="AF100" s="83"/>
      <c r="AG100" s="83"/>
      <c r="AH100" s="83"/>
      <c r="AI100" s="83"/>
      <c r="AJ100" s="83"/>
      <c r="AK100" s="84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</row>
    <row r="101" spans="2:59" s="21" customFormat="1" ht="27.95" customHeight="1">
      <c r="B101" s="78" t="s">
        <v>65</v>
      </c>
      <c r="C101" s="79"/>
      <c r="D101" s="79"/>
      <c r="E101" s="85">
        <v>900</v>
      </c>
      <c r="F101" s="85"/>
      <c r="G101" s="86" t="s">
        <v>179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0">
        <v>162</v>
      </c>
      <c r="T101" s="80"/>
      <c r="U101" s="80"/>
      <c r="V101" s="81">
        <v>128121</v>
      </c>
      <c r="W101" s="81"/>
      <c r="X101" s="81"/>
      <c r="Y101" s="81"/>
      <c r="Z101" s="81"/>
      <c r="AA101" s="81"/>
      <c r="AB101" s="81"/>
      <c r="AC101" s="81"/>
      <c r="AD101" s="81">
        <v>6243589</v>
      </c>
      <c r="AE101" s="81"/>
      <c r="AF101" s="81"/>
      <c r="AG101" s="81"/>
      <c r="AH101" s="81"/>
      <c r="AI101" s="81"/>
      <c r="AJ101" s="81"/>
      <c r="AK101" s="82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/>
      <c r="BC101"/>
      <c r="BD101"/>
    </row>
    <row r="102" spans="2:59" ht="59.25" customHeight="1">
      <c r="B102" s="78" t="s">
        <v>66</v>
      </c>
      <c r="C102" s="79"/>
      <c r="D102" s="79"/>
      <c r="E102" s="85">
        <v>901</v>
      </c>
      <c r="F102" s="85"/>
      <c r="G102" s="86" t="s">
        <v>180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0">
        <v>163</v>
      </c>
      <c r="T102" s="80"/>
      <c r="U102" s="80"/>
      <c r="V102" s="81">
        <v>0</v>
      </c>
      <c r="W102" s="81"/>
      <c r="X102" s="81"/>
      <c r="Y102" s="81"/>
      <c r="Z102" s="81"/>
      <c r="AA102" s="81"/>
      <c r="AB102" s="81"/>
      <c r="AC102" s="82"/>
      <c r="AD102" s="81">
        <v>0</v>
      </c>
      <c r="AE102" s="81"/>
      <c r="AF102" s="81"/>
      <c r="AG102" s="81"/>
      <c r="AH102" s="81"/>
      <c r="AI102" s="81"/>
      <c r="AJ102" s="81"/>
      <c r="AK102" s="82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</row>
    <row r="103" spans="2:59" ht="27.95" customHeight="1">
      <c r="B103" s="78" t="s">
        <v>67</v>
      </c>
      <c r="C103" s="79"/>
      <c r="D103" s="79"/>
      <c r="E103" s="85">
        <v>91</v>
      </c>
      <c r="F103" s="85"/>
      <c r="G103" s="141" t="s">
        <v>181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80">
        <v>164</v>
      </c>
      <c r="T103" s="80"/>
      <c r="U103" s="80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2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</row>
    <row r="104" spans="2:59" ht="40.5" customHeight="1">
      <c r="B104" s="78"/>
      <c r="C104" s="79"/>
      <c r="D104" s="79"/>
      <c r="E104" s="85"/>
      <c r="F104" s="85"/>
      <c r="G104" s="141" t="s">
        <v>216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80">
        <v>165</v>
      </c>
      <c r="T104" s="80"/>
      <c r="U104" s="80"/>
      <c r="V104" s="83">
        <f>V105+V106+V107+V108+V109+V110+V111</f>
        <v>0</v>
      </c>
      <c r="W104" s="83"/>
      <c r="X104" s="83"/>
      <c r="Y104" s="83"/>
      <c r="Z104" s="83"/>
      <c r="AA104" s="83"/>
      <c r="AB104" s="83"/>
      <c r="AC104" s="83"/>
      <c r="AD104" s="83">
        <f>AD105+AD106+AD107+AD108+AD109+AD110+AD111</f>
        <v>0</v>
      </c>
      <c r="AE104" s="83"/>
      <c r="AF104" s="83"/>
      <c r="AG104" s="83"/>
      <c r="AH104" s="83"/>
      <c r="AI104" s="83"/>
      <c r="AJ104" s="83"/>
      <c r="AK104" s="84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</row>
    <row r="105" spans="2:59" ht="27.95" customHeight="1">
      <c r="B105" s="78" t="s">
        <v>68</v>
      </c>
      <c r="C105" s="79"/>
      <c r="D105" s="79"/>
      <c r="E105" s="85">
        <v>920</v>
      </c>
      <c r="F105" s="85"/>
      <c r="G105" s="86" t="s">
        <v>182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0">
        <v>166</v>
      </c>
      <c r="T105" s="80"/>
      <c r="U105" s="80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2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</row>
    <row r="106" spans="2:59" ht="27.95" customHeight="1">
      <c r="B106" s="78" t="s">
        <v>69</v>
      </c>
      <c r="C106" s="79"/>
      <c r="D106" s="79"/>
      <c r="E106" s="85">
        <v>922</v>
      </c>
      <c r="F106" s="85"/>
      <c r="G106" s="86" t="s">
        <v>183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0">
        <v>167</v>
      </c>
      <c r="T106" s="80"/>
      <c r="U106" s="80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2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</row>
    <row r="107" spans="2:59" ht="27.95" customHeight="1">
      <c r="B107" s="78" t="s">
        <v>71</v>
      </c>
      <c r="C107" s="79"/>
      <c r="D107" s="79"/>
      <c r="E107" s="85">
        <v>923</v>
      </c>
      <c r="F107" s="85"/>
      <c r="G107" s="86" t="s">
        <v>184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0">
        <v>168</v>
      </c>
      <c r="T107" s="80"/>
      <c r="U107" s="80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2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</row>
    <row r="108" spans="2:59" ht="27.95" customHeight="1">
      <c r="B108" s="78" t="s">
        <v>72</v>
      </c>
      <c r="C108" s="79"/>
      <c r="D108" s="79"/>
      <c r="E108" s="85">
        <v>924</v>
      </c>
      <c r="F108" s="85"/>
      <c r="G108" s="86" t="s">
        <v>185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0">
        <v>169</v>
      </c>
      <c r="T108" s="80"/>
      <c r="U108" s="80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2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</row>
    <row r="109" spans="2:59" ht="27.95" customHeight="1">
      <c r="B109" s="78" t="s">
        <v>73</v>
      </c>
      <c r="C109" s="79"/>
      <c r="D109" s="79"/>
      <c r="E109" s="85">
        <v>925</v>
      </c>
      <c r="F109" s="85"/>
      <c r="G109" s="86" t="s">
        <v>186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0">
        <v>170</v>
      </c>
      <c r="T109" s="80"/>
      <c r="U109" s="80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2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21"/>
      <c r="BC109" s="21"/>
      <c r="BD109" s="21"/>
      <c r="BE109" s="21"/>
    </row>
    <row r="110" spans="2:59" ht="39.75" customHeight="1">
      <c r="B110" s="78" t="s">
        <v>74</v>
      </c>
      <c r="C110" s="79"/>
      <c r="D110" s="79"/>
      <c r="E110" s="85">
        <v>927</v>
      </c>
      <c r="F110" s="85"/>
      <c r="G110" s="86" t="s">
        <v>187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0">
        <v>171</v>
      </c>
      <c r="T110" s="80"/>
      <c r="U110" s="80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2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E110" s="21"/>
    </row>
    <row r="111" spans="2:59" ht="27.95" customHeight="1">
      <c r="B111" s="78" t="s">
        <v>75</v>
      </c>
      <c r="C111" s="79"/>
      <c r="D111" s="79"/>
      <c r="E111" s="85">
        <v>928</v>
      </c>
      <c r="F111" s="85"/>
      <c r="G111" s="86" t="s">
        <v>188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0">
        <v>172</v>
      </c>
      <c r="T111" s="80"/>
      <c r="U111" s="80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2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</row>
    <row r="112" spans="2:59" ht="46.5" customHeight="1">
      <c r="B112" s="78"/>
      <c r="C112" s="79"/>
      <c r="D112" s="79"/>
      <c r="E112" s="85"/>
      <c r="F112" s="85"/>
      <c r="G112" s="86" t="s">
        <v>189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0">
        <v>173</v>
      </c>
      <c r="T112" s="80"/>
      <c r="U112" s="80"/>
      <c r="V112" s="83">
        <f>V113+V114+V126+V127+V135+V148+V149+V150+V151</f>
        <v>34981242</v>
      </c>
      <c r="W112" s="83"/>
      <c r="X112" s="83"/>
      <c r="Y112" s="83"/>
      <c r="Z112" s="83"/>
      <c r="AA112" s="83"/>
      <c r="AB112" s="83"/>
      <c r="AC112" s="83"/>
      <c r="AD112" s="83">
        <f>AD113+AD114+AD126+AD127+AD135+AD148+AD149+AD150+AD151</f>
        <v>27074418</v>
      </c>
      <c r="AE112" s="83"/>
      <c r="AF112" s="83"/>
      <c r="AG112" s="83"/>
      <c r="AH112" s="83"/>
      <c r="AI112" s="83"/>
      <c r="AJ112" s="83"/>
      <c r="AK112" s="84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</row>
    <row r="113" spans="2:59" ht="42.75" customHeight="1">
      <c r="B113" s="78" t="s">
        <v>76</v>
      </c>
      <c r="C113" s="79"/>
      <c r="D113" s="79"/>
      <c r="E113" s="85">
        <v>21</v>
      </c>
      <c r="F113" s="85"/>
      <c r="G113" s="86" t="s">
        <v>190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0">
        <v>174</v>
      </c>
      <c r="T113" s="80"/>
      <c r="U113" s="80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2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</row>
    <row r="114" spans="2:59" ht="41.25" customHeight="1">
      <c r="B114" s="78"/>
      <c r="C114" s="79"/>
      <c r="D114" s="79"/>
      <c r="E114" s="85"/>
      <c r="F114" s="85"/>
      <c r="G114" s="86" t="s">
        <v>191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0">
        <v>175</v>
      </c>
      <c r="T114" s="80"/>
      <c r="U114" s="80"/>
      <c r="V114" s="81">
        <v>20822562</v>
      </c>
      <c r="W114" s="81"/>
      <c r="X114" s="81"/>
      <c r="Y114" s="81"/>
      <c r="Z114" s="81"/>
      <c r="AA114" s="81"/>
      <c r="AB114" s="81"/>
      <c r="AC114" s="82"/>
      <c r="AD114" s="81">
        <f>AD115+AD124+AD125</f>
        <v>23192084</v>
      </c>
      <c r="AE114" s="81"/>
      <c r="AF114" s="81"/>
      <c r="AG114" s="81"/>
      <c r="AH114" s="81"/>
      <c r="AI114" s="81"/>
      <c r="AJ114" s="81"/>
      <c r="AK114" s="82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</row>
    <row r="115" spans="2:59" ht="27.95" customHeight="1">
      <c r="B115" s="78" t="s">
        <v>77</v>
      </c>
      <c r="C115" s="79"/>
      <c r="D115" s="79"/>
      <c r="E115" s="85">
        <v>220</v>
      </c>
      <c r="F115" s="85"/>
      <c r="G115" s="86" t="s">
        <v>192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0">
        <v>176</v>
      </c>
      <c r="T115" s="80"/>
      <c r="U115" s="80"/>
      <c r="V115" s="81">
        <v>20822562</v>
      </c>
      <c r="W115" s="81"/>
      <c r="X115" s="81"/>
      <c r="Y115" s="81"/>
      <c r="Z115" s="81"/>
      <c r="AA115" s="81"/>
      <c r="AB115" s="81"/>
      <c r="AC115" s="82"/>
      <c r="AD115" s="81">
        <v>23192084</v>
      </c>
      <c r="AE115" s="81"/>
      <c r="AF115" s="81"/>
      <c r="AG115" s="81"/>
      <c r="AH115" s="81"/>
      <c r="AI115" s="81"/>
      <c r="AJ115" s="81"/>
      <c r="AK115" s="82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</row>
    <row r="116" spans="2:59" ht="27.95" customHeight="1" thickBot="1">
      <c r="B116" s="99" t="s">
        <v>78</v>
      </c>
      <c r="C116" s="100"/>
      <c r="D116" s="100"/>
      <c r="E116" s="97">
        <v>221</v>
      </c>
      <c r="F116" s="97"/>
      <c r="G116" s="98" t="s">
        <v>193</v>
      </c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101">
        <v>177</v>
      </c>
      <c r="T116" s="101"/>
      <c r="U116" s="101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3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</row>
    <row r="117" spans="2:59" ht="6.75" customHeight="1">
      <c r="B117" s="55"/>
      <c r="C117" s="55"/>
      <c r="D117" s="55"/>
      <c r="E117" s="51"/>
      <c r="F117" s="51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3"/>
      <c r="T117" s="53"/>
      <c r="U117" s="53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</row>
    <row r="118" spans="2:59" ht="17.25" customHeight="1" thickBot="1">
      <c r="B118" s="21"/>
      <c r="D118" s="43"/>
      <c r="E118" s="43"/>
      <c r="F118" s="43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5"/>
      <c r="T118" s="45"/>
      <c r="U118" s="46"/>
      <c r="V118" s="46"/>
      <c r="W118" s="46"/>
      <c r="X118" s="46"/>
      <c r="Y118" s="46"/>
      <c r="Z118" s="46"/>
      <c r="AA118" s="46"/>
      <c r="AG118" s="87" t="s">
        <v>194</v>
      </c>
      <c r="AH118" s="87"/>
      <c r="AI118" s="87"/>
      <c r="AJ118" s="87"/>
      <c r="AK118" s="87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</row>
    <row r="119" spans="2:59" ht="18.95" customHeight="1">
      <c r="B119" s="88" t="s">
        <v>19</v>
      </c>
      <c r="C119" s="89"/>
      <c r="D119" s="89"/>
      <c r="E119" s="89" t="s">
        <v>20</v>
      </c>
      <c r="F119" s="89"/>
      <c r="G119" s="92" t="s">
        <v>21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89" t="s">
        <v>112</v>
      </c>
      <c r="T119" s="89"/>
      <c r="U119" s="89"/>
      <c r="V119" s="94" t="s">
        <v>114</v>
      </c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5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</row>
    <row r="120" spans="2:59" ht="18.95" customHeight="1">
      <c r="B120" s="90"/>
      <c r="C120" s="91"/>
      <c r="D120" s="91"/>
      <c r="E120" s="91"/>
      <c r="F120" s="91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1"/>
      <c r="T120" s="91"/>
      <c r="U120" s="91"/>
      <c r="V120" s="85" t="s">
        <v>109</v>
      </c>
      <c r="W120" s="85"/>
      <c r="X120" s="85"/>
      <c r="Y120" s="85"/>
      <c r="Z120" s="85"/>
      <c r="AA120" s="85"/>
      <c r="AB120" s="85"/>
      <c r="AC120" s="85"/>
      <c r="AD120" s="85" t="s">
        <v>177</v>
      </c>
      <c r="AE120" s="85"/>
      <c r="AF120" s="85"/>
      <c r="AG120" s="85"/>
      <c r="AH120" s="85"/>
      <c r="AI120" s="85"/>
      <c r="AJ120" s="85"/>
      <c r="AK120" s="96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</row>
    <row r="121" spans="2:59" ht="18.95" customHeight="1">
      <c r="B121" s="90"/>
      <c r="C121" s="91"/>
      <c r="D121" s="91"/>
      <c r="E121" s="91"/>
      <c r="F121" s="91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1"/>
      <c r="T121" s="91"/>
      <c r="U121" s="91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96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</row>
    <row r="122" spans="2:59" ht="19.5" customHeight="1">
      <c r="B122" s="90"/>
      <c r="C122" s="91"/>
      <c r="D122" s="91"/>
      <c r="E122" s="91"/>
      <c r="F122" s="91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1"/>
      <c r="T122" s="91"/>
      <c r="U122" s="91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96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</row>
    <row r="123" spans="2:59" s="20" customFormat="1" ht="13.5" customHeight="1">
      <c r="B123" s="104">
        <v>1</v>
      </c>
      <c r="C123" s="105"/>
      <c r="D123" s="105"/>
      <c r="E123" s="105">
        <v>2</v>
      </c>
      <c r="F123" s="105"/>
      <c r="G123" s="105">
        <v>3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>
        <v>4</v>
      </c>
      <c r="T123" s="105"/>
      <c r="U123" s="105"/>
      <c r="V123" s="105">
        <v>5</v>
      </c>
      <c r="W123" s="105"/>
      <c r="X123" s="105"/>
      <c r="Y123" s="105"/>
      <c r="Z123" s="105"/>
      <c r="AA123" s="105"/>
      <c r="AB123" s="105"/>
      <c r="AC123" s="105"/>
      <c r="AD123" s="105">
        <v>6</v>
      </c>
      <c r="AE123" s="105"/>
      <c r="AF123" s="105"/>
      <c r="AG123" s="105"/>
      <c r="AH123" s="105"/>
      <c r="AI123" s="105"/>
      <c r="AJ123" s="105"/>
      <c r="AK123" s="106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/>
      <c r="BC123"/>
      <c r="BD123"/>
      <c r="BE123"/>
      <c r="BF123"/>
      <c r="BG123"/>
    </row>
    <row r="124" spans="2:59" s="21" customFormat="1" ht="56.25" customHeight="1">
      <c r="B124" s="78" t="s">
        <v>79</v>
      </c>
      <c r="C124" s="79"/>
      <c r="D124" s="79"/>
      <c r="E124" s="85">
        <v>224</v>
      </c>
      <c r="F124" s="85"/>
      <c r="G124" s="86" t="s">
        <v>197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0">
        <v>178</v>
      </c>
      <c r="T124" s="80"/>
      <c r="U124" s="80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2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</row>
    <row r="125" spans="2:59" ht="41.25" customHeight="1">
      <c r="B125" s="78" t="s">
        <v>80</v>
      </c>
      <c r="C125" s="79"/>
      <c r="D125" s="79"/>
      <c r="E125" s="85">
        <v>225</v>
      </c>
      <c r="F125" s="85"/>
      <c r="G125" s="86" t="s">
        <v>198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0">
        <v>179</v>
      </c>
      <c r="T125" s="80"/>
      <c r="U125" s="80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2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</row>
    <row r="126" spans="2:59" ht="30" customHeight="1">
      <c r="B126" s="78" t="s">
        <v>81</v>
      </c>
      <c r="C126" s="79"/>
      <c r="D126" s="79"/>
      <c r="E126" s="85">
        <v>23</v>
      </c>
      <c r="F126" s="85"/>
      <c r="G126" s="86" t="s">
        <v>199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0">
        <v>180</v>
      </c>
      <c r="T126" s="80"/>
      <c r="U126" s="80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2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</row>
    <row r="127" spans="2:59" ht="46.5" customHeight="1">
      <c r="B127" s="78"/>
      <c r="C127" s="79"/>
      <c r="D127" s="79"/>
      <c r="E127" s="85"/>
      <c r="F127" s="85"/>
      <c r="G127" s="86" t="s">
        <v>200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0">
        <v>181</v>
      </c>
      <c r="T127" s="80"/>
      <c r="U127" s="80"/>
      <c r="V127" s="83">
        <f>V128+V129+V130+V131+V132+V133+V134</f>
        <v>0</v>
      </c>
      <c r="W127" s="83"/>
      <c r="X127" s="83"/>
      <c r="Y127" s="83"/>
      <c r="Z127" s="83"/>
      <c r="AA127" s="83"/>
      <c r="AB127" s="83"/>
      <c r="AC127" s="83"/>
      <c r="AD127" s="83">
        <f>AD128+AD129+AD130+AD131+AD132+AD133+AD134</f>
        <v>0</v>
      </c>
      <c r="AE127" s="83"/>
      <c r="AF127" s="83"/>
      <c r="AG127" s="83"/>
      <c r="AH127" s="83"/>
      <c r="AI127" s="83"/>
      <c r="AJ127" s="83"/>
      <c r="AK127" s="84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</row>
    <row r="128" spans="2:59" ht="44.25" customHeight="1">
      <c r="B128" s="78" t="s">
        <v>82</v>
      </c>
      <c r="C128" s="79"/>
      <c r="D128" s="79"/>
      <c r="E128" s="85">
        <v>240</v>
      </c>
      <c r="F128" s="85"/>
      <c r="G128" s="86" t="s">
        <v>201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0">
        <v>182</v>
      </c>
      <c r="T128" s="80"/>
      <c r="U128" s="80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2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</row>
    <row r="129" spans="2:53" ht="30" customHeight="1">
      <c r="B129" s="78" t="s">
        <v>83</v>
      </c>
      <c r="C129" s="79"/>
      <c r="D129" s="79"/>
      <c r="E129" s="85">
        <v>241</v>
      </c>
      <c r="F129" s="85"/>
      <c r="G129" s="86" t="s">
        <v>202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0">
        <v>183</v>
      </c>
      <c r="T129" s="80"/>
      <c r="U129" s="80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2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</row>
    <row r="130" spans="2:53" ht="30" customHeight="1">
      <c r="B130" s="78" t="s">
        <v>84</v>
      </c>
      <c r="C130" s="79"/>
      <c r="D130" s="79"/>
      <c r="E130" s="85">
        <v>242</v>
      </c>
      <c r="F130" s="85"/>
      <c r="G130" s="86" t="s">
        <v>203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0">
        <v>184</v>
      </c>
      <c r="T130" s="80"/>
      <c r="U130" s="80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2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</row>
    <row r="131" spans="2:53" ht="30" customHeight="1">
      <c r="B131" s="78" t="s">
        <v>85</v>
      </c>
      <c r="C131" s="79"/>
      <c r="D131" s="79"/>
      <c r="E131" s="85">
        <v>243</v>
      </c>
      <c r="F131" s="85"/>
      <c r="G131" s="86" t="s">
        <v>204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0">
        <v>185</v>
      </c>
      <c r="T131" s="80"/>
      <c r="U131" s="80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2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</row>
    <row r="132" spans="2:53" ht="30" customHeight="1">
      <c r="B132" s="78" t="s">
        <v>86</v>
      </c>
      <c r="C132" s="79"/>
      <c r="D132" s="79"/>
      <c r="E132" s="85">
        <v>245</v>
      </c>
      <c r="F132" s="85"/>
      <c r="G132" s="86" t="s">
        <v>205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0">
        <v>186</v>
      </c>
      <c r="T132" s="80"/>
      <c r="U132" s="80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2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</row>
    <row r="133" spans="2:53" ht="30" customHeight="1">
      <c r="B133" s="78" t="s">
        <v>87</v>
      </c>
      <c r="C133" s="79"/>
      <c r="D133" s="79"/>
      <c r="E133" s="85">
        <v>246</v>
      </c>
      <c r="F133" s="85"/>
      <c r="G133" s="86" t="s">
        <v>206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0">
        <v>187</v>
      </c>
      <c r="T133" s="80"/>
      <c r="U133" s="80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2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</row>
    <row r="134" spans="2:53" ht="30" customHeight="1">
      <c r="B134" s="78" t="s">
        <v>88</v>
      </c>
      <c r="C134" s="79"/>
      <c r="D134" s="79"/>
      <c r="E134" s="85">
        <v>247</v>
      </c>
      <c r="F134" s="85"/>
      <c r="G134" s="86" t="s">
        <v>207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0">
        <v>188</v>
      </c>
      <c r="T134" s="80"/>
      <c r="U134" s="80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2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</row>
    <row r="135" spans="2:53" ht="43.5" customHeight="1">
      <c r="B135" s="78"/>
      <c r="C135" s="79"/>
      <c r="D135" s="79"/>
      <c r="E135" s="85"/>
      <c r="F135" s="85"/>
      <c r="G135" s="86" t="s">
        <v>208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0">
        <v>189</v>
      </c>
      <c r="T135" s="80"/>
      <c r="U135" s="80"/>
      <c r="V135" s="83">
        <f>V136+V137+V138+V139+V140</f>
        <v>0</v>
      </c>
      <c r="W135" s="83"/>
      <c r="X135" s="83"/>
      <c r="Y135" s="83"/>
      <c r="Z135" s="83"/>
      <c r="AA135" s="83"/>
      <c r="AB135" s="83"/>
      <c r="AC135" s="83"/>
      <c r="AD135" s="83">
        <f>AD136+AD137+AD138+AD139+AD140</f>
        <v>0</v>
      </c>
      <c r="AE135" s="83"/>
      <c r="AF135" s="83"/>
      <c r="AG135" s="83"/>
      <c r="AH135" s="83"/>
      <c r="AI135" s="83"/>
      <c r="AJ135" s="83"/>
      <c r="AK135" s="84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</row>
    <row r="136" spans="2:53" ht="30" customHeight="1">
      <c r="B136" s="78" t="s">
        <v>89</v>
      </c>
      <c r="C136" s="79"/>
      <c r="D136" s="79"/>
      <c r="E136" s="85">
        <v>250</v>
      </c>
      <c r="F136" s="85"/>
      <c r="G136" s="86" t="s">
        <v>209</v>
      </c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0">
        <v>190</v>
      </c>
      <c r="T136" s="80"/>
      <c r="U136" s="80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2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</row>
    <row r="137" spans="2:53" ht="30" customHeight="1">
      <c r="B137" s="78"/>
      <c r="C137" s="79"/>
      <c r="D137" s="79"/>
      <c r="E137" s="85">
        <v>251</v>
      </c>
      <c r="F137" s="85"/>
      <c r="G137" s="86" t="s">
        <v>210</v>
      </c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0">
        <v>191</v>
      </c>
      <c r="T137" s="80"/>
      <c r="U137" s="80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2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</row>
    <row r="138" spans="2:53" ht="30" customHeight="1">
      <c r="B138" s="78" t="s">
        <v>91</v>
      </c>
      <c r="C138" s="79"/>
      <c r="D138" s="79"/>
      <c r="E138" s="85">
        <v>252</v>
      </c>
      <c r="F138" s="85"/>
      <c r="G138" s="86" t="s">
        <v>211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0">
        <v>192</v>
      </c>
      <c r="T138" s="80"/>
      <c r="U138" s="80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2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</row>
    <row r="139" spans="2:53" ht="42" customHeight="1">
      <c r="B139" s="78" t="s">
        <v>92</v>
      </c>
      <c r="C139" s="79"/>
      <c r="D139" s="79"/>
      <c r="E139" s="85">
        <v>253</v>
      </c>
      <c r="F139" s="85"/>
      <c r="G139" s="86" t="s">
        <v>212</v>
      </c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0">
        <v>193</v>
      </c>
      <c r="T139" s="80"/>
      <c r="U139" s="80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2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</row>
    <row r="140" spans="2:53" ht="38.25" customHeight="1" thickBot="1">
      <c r="B140" s="99" t="s">
        <v>93</v>
      </c>
      <c r="C140" s="100"/>
      <c r="D140" s="100"/>
      <c r="E140" s="97">
        <v>255</v>
      </c>
      <c r="F140" s="97"/>
      <c r="G140" s="98" t="s">
        <v>213</v>
      </c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101">
        <v>194</v>
      </c>
      <c r="T140" s="101"/>
      <c r="U140" s="101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3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</row>
    <row r="141" spans="2:53" ht="6.75" customHeight="1">
      <c r="B141" s="55"/>
      <c r="C141" s="55"/>
      <c r="D141" s="55"/>
      <c r="E141" s="51"/>
      <c r="F141" s="51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3"/>
      <c r="T141" s="53"/>
      <c r="U141" s="53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</row>
    <row r="142" spans="2:53" ht="17.25" customHeight="1" thickBot="1">
      <c r="B142" s="21"/>
      <c r="D142" s="43"/>
      <c r="E142" s="43"/>
      <c r="F142" s="43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5"/>
      <c r="T142" s="45"/>
      <c r="U142" s="46"/>
      <c r="V142" s="46"/>
      <c r="W142" s="46"/>
      <c r="X142" s="46"/>
      <c r="Y142" s="46"/>
      <c r="Z142" s="46"/>
      <c r="AA142" s="46"/>
      <c r="AG142" s="87" t="s">
        <v>196</v>
      </c>
      <c r="AH142" s="87"/>
      <c r="AI142" s="87"/>
      <c r="AJ142" s="87"/>
      <c r="AK142" s="87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</row>
    <row r="143" spans="2:53" ht="18.95" customHeight="1">
      <c r="B143" s="88" t="s">
        <v>19</v>
      </c>
      <c r="C143" s="89"/>
      <c r="D143" s="89"/>
      <c r="E143" s="89" t="s">
        <v>20</v>
      </c>
      <c r="F143" s="89"/>
      <c r="G143" s="92" t="s">
        <v>21</v>
      </c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89" t="s">
        <v>112</v>
      </c>
      <c r="T143" s="89"/>
      <c r="U143" s="89"/>
      <c r="V143" s="94" t="s">
        <v>114</v>
      </c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5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</row>
    <row r="144" spans="2:53" ht="18.95" customHeight="1">
      <c r="B144" s="90"/>
      <c r="C144" s="91"/>
      <c r="D144" s="91"/>
      <c r="E144" s="91"/>
      <c r="F144" s="91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1"/>
      <c r="T144" s="91"/>
      <c r="U144" s="91"/>
      <c r="V144" s="85" t="s">
        <v>109</v>
      </c>
      <c r="W144" s="85"/>
      <c r="X144" s="85"/>
      <c r="Y144" s="85"/>
      <c r="Z144" s="85"/>
      <c r="AA144" s="85"/>
      <c r="AB144" s="85"/>
      <c r="AC144" s="85"/>
      <c r="AD144" s="85" t="s">
        <v>177</v>
      </c>
      <c r="AE144" s="85"/>
      <c r="AF144" s="85"/>
      <c r="AG144" s="85"/>
      <c r="AH144" s="85"/>
      <c r="AI144" s="85"/>
      <c r="AJ144" s="85"/>
      <c r="AK144" s="96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</row>
    <row r="145" spans="2:59" ht="18.95" customHeight="1">
      <c r="B145" s="90"/>
      <c r="C145" s="91"/>
      <c r="D145" s="91"/>
      <c r="E145" s="91"/>
      <c r="F145" s="91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1"/>
      <c r="T145" s="91"/>
      <c r="U145" s="91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96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</row>
    <row r="146" spans="2:59" ht="19.5" customHeight="1">
      <c r="B146" s="90"/>
      <c r="C146" s="91"/>
      <c r="D146" s="91"/>
      <c r="E146" s="91"/>
      <c r="F146" s="91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1"/>
      <c r="T146" s="91"/>
      <c r="U146" s="91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96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</row>
    <row r="147" spans="2:59" s="20" customFormat="1" ht="13.5" customHeight="1">
      <c r="B147" s="104">
        <v>1</v>
      </c>
      <c r="C147" s="105"/>
      <c r="D147" s="105"/>
      <c r="E147" s="105">
        <v>2</v>
      </c>
      <c r="F147" s="105"/>
      <c r="G147" s="105">
        <v>3</v>
      </c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>
        <v>4</v>
      </c>
      <c r="T147" s="105"/>
      <c r="U147" s="105"/>
      <c r="V147" s="105">
        <v>5</v>
      </c>
      <c r="W147" s="105"/>
      <c r="X147" s="105"/>
      <c r="Y147" s="105"/>
      <c r="Z147" s="105"/>
      <c r="AA147" s="105"/>
      <c r="AB147" s="105"/>
      <c r="AC147" s="105"/>
      <c r="AD147" s="105">
        <v>6</v>
      </c>
      <c r="AE147" s="105"/>
      <c r="AF147" s="105"/>
      <c r="AG147" s="105"/>
      <c r="AH147" s="105"/>
      <c r="AI147" s="105"/>
      <c r="AJ147" s="105"/>
      <c r="AK147" s="106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/>
      <c r="BC147"/>
      <c r="BD147"/>
      <c r="BE147"/>
      <c r="BF147"/>
      <c r="BG147"/>
    </row>
    <row r="148" spans="2:59" s="21" customFormat="1" ht="43.5" customHeight="1">
      <c r="B148" s="78">
        <v>70</v>
      </c>
      <c r="C148" s="79"/>
      <c r="D148" s="79"/>
      <c r="E148" s="85">
        <v>26</v>
      </c>
      <c r="F148" s="85"/>
      <c r="G148" s="86" t="s">
        <v>221</v>
      </c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0">
        <v>195</v>
      </c>
      <c r="T148" s="80"/>
      <c r="U148" s="80"/>
      <c r="V148" s="81">
        <v>5890019</v>
      </c>
      <c r="W148" s="81"/>
      <c r="X148" s="81"/>
      <c r="Y148" s="81"/>
      <c r="Z148" s="81"/>
      <c r="AA148" s="81"/>
      <c r="AB148" s="81"/>
      <c r="AC148" s="82"/>
      <c r="AD148" s="81">
        <v>0</v>
      </c>
      <c r="AE148" s="81"/>
      <c r="AF148" s="81"/>
      <c r="AG148" s="81"/>
      <c r="AH148" s="81"/>
      <c r="AI148" s="81"/>
      <c r="AJ148" s="81"/>
      <c r="AK148" s="82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</row>
    <row r="149" spans="2:59" s="21" customFormat="1" ht="44.25" customHeight="1">
      <c r="B149" s="78" t="s">
        <v>94</v>
      </c>
      <c r="C149" s="79"/>
      <c r="D149" s="79"/>
      <c r="E149" s="85">
        <v>27</v>
      </c>
      <c r="F149" s="85"/>
      <c r="G149" s="86" t="s">
        <v>214</v>
      </c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0">
        <v>196</v>
      </c>
      <c r="T149" s="80"/>
      <c r="U149" s="80"/>
      <c r="V149" s="81"/>
      <c r="W149" s="81"/>
      <c r="X149" s="81"/>
      <c r="Y149" s="81"/>
      <c r="Z149" s="81"/>
      <c r="AA149" s="81"/>
      <c r="AB149" s="81"/>
      <c r="AC149" s="82"/>
      <c r="AD149" s="81"/>
      <c r="AE149" s="81"/>
      <c r="AF149" s="81"/>
      <c r="AG149" s="81"/>
      <c r="AH149" s="81"/>
      <c r="AI149" s="81"/>
      <c r="AJ149" s="81"/>
      <c r="AK149" s="82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/>
      <c r="BC149"/>
      <c r="BD149"/>
    </row>
    <row r="150" spans="2:59" ht="49.5" customHeight="1">
      <c r="B150" s="78" t="s">
        <v>95</v>
      </c>
      <c r="C150" s="79"/>
      <c r="D150" s="79"/>
      <c r="E150" s="85">
        <v>28</v>
      </c>
      <c r="F150" s="85"/>
      <c r="G150" s="86" t="s">
        <v>222</v>
      </c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0">
        <v>197</v>
      </c>
      <c r="T150" s="80"/>
      <c r="U150" s="80"/>
      <c r="V150" s="81"/>
      <c r="W150" s="81"/>
      <c r="X150" s="81"/>
      <c r="Y150" s="81"/>
      <c r="Z150" s="81"/>
      <c r="AA150" s="81"/>
      <c r="AB150" s="81"/>
      <c r="AC150" s="82"/>
      <c r="AD150" s="81"/>
      <c r="AE150" s="81"/>
      <c r="AF150" s="81"/>
      <c r="AG150" s="81"/>
      <c r="AH150" s="81"/>
      <c r="AI150" s="81"/>
      <c r="AJ150" s="81"/>
      <c r="AK150" s="82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</row>
    <row r="151" spans="2:59" s="21" customFormat="1" ht="44.25" customHeight="1">
      <c r="B151" s="78" t="s">
        <v>96</v>
      </c>
      <c r="C151" s="79"/>
      <c r="D151" s="79"/>
      <c r="E151" s="85">
        <v>29</v>
      </c>
      <c r="F151" s="85"/>
      <c r="G151" s="86" t="s">
        <v>215</v>
      </c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0">
        <v>198</v>
      </c>
      <c r="T151" s="80"/>
      <c r="U151" s="80"/>
      <c r="V151" s="81">
        <v>8268661</v>
      </c>
      <c r="W151" s="81"/>
      <c r="X151" s="81"/>
      <c r="Y151" s="81"/>
      <c r="Z151" s="81"/>
      <c r="AA151" s="81"/>
      <c r="AB151" s="81"/>
      <c r="AC151" s="82"/>
      <c r="AD151" s="81">
        <f>184190+3698145-1</f>
        <v>3882334</v>
      </c>
      <c r="AE151" s="81"/>
      <c r="AF151" s="81"/>
      <c r="AG151" s="81"/>
      <c r="AH151" s="81"/>
      <c r="AI151" s="81"/>
      <c r="AJ151" s="81"/>
      <c r="AK151" s="82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</row>
    <row r="152" spans="2:59" s="21" customFormat="1" ht="61.5" customHeight="1">
      <c r="B152" s="78" t="s">
        <v>97</v>
      </c>
      <c r="C152" s="79"/>
      <c r="D152" s="79"/>
      <c r="E152" s="85">
        <v>98</v>
      </c>
      <c r="F152" s="85"/>
      <c r="G152" s="86" t="s">
        <v>217</v>
      </c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0">
        <v>199</v>
      </c>
      <c r="T152" s="80"/>
      <c r="U152" s="80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2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</row>
    <row r="153" spans="2:59" s="21" customFormat="1" ht="48" customHeight="1">
      <c r="B153" s="78"/>
      <c r="C153" s="79"/>
      <c r="D153" s="79"/>
      <c r="E153" s="85"/>
      <c r="F153" s="85"/>
      <c r="G153" s="86" t="s">
        <v>218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0">
        <v>200</v>
      </c>
      <c r="T153" s="80"/>
      <c r="U153" s="80"/>
      <c r="V153" s="83">
        <f>V100+V103+V104+V112+V152</f>
        <v>35109363</v>
      </c>
      <c r="W153" s="83"/>
      <c r="X153" s="83"/>
      <c r="Y153" s="83"/>
      <c r="Z153" s="83"/>
      <c r="AA153" s="83"/>
      <c r="AB153" s="83"/>
      <c r="AC153" s="83"/>
      <c r="AD153" s="83">
        <f>AD100+AD103+AD104+AD112+AD152</f>
        <v>33318007</v>
      </c>
      <c r="AE153" s="83"/>
      <c r="AF153" s="83"/>
      <c r="AG153" s="83"/>
      <c r="AH153" s="83"/>
      <c r="AI153" s="83"/>
      <c r="AJ153" s="83"/>
      <c r="AK153" s="84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/>
      <c r="BC153"/>
      <c r="BD153"/>
    </row>
    <row r="154" spans="2:59" ht="32.25" customHeight="1" thickBot="1">
      <c r="B154" s="99" t="s">
        <v>98</v>
      </c>
      <c r="C154" s="100"/>
      <c r="D154" s="100"/>
      <c r="E154" s="97" t="s">
        <v>195</v>
      </c>
      <c r="F154" s="97"/>
      <c r="G154" s="98" t="s">
        <v>219</v>
      </c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101">
        <v>201</v>
      </c>
      <c r="T154" s="101"/>
      <c r="U154" s="101"/>
      <c r="V154" s="102">
        <f>V153-V91</f>
        <v>-0.17999999970197678</v>
      </c>
      <c r="W154" s="102"/>
      <c r="X154" s="102"/>
      <c r="Y154" s="102"/>
      <c r="Z154" s="102"/>
      <c r="AA154" s="102"/>
      <c r="AB154" s="102"/>
      <c r="AC154" s="102"/>
      <c r="AD154" s="102">
        <f>AD153-AT91</f>
        <v>0</v>
      </c>
      <c r="AE154" s="102"/>
      <c r="AF154" s="102"/>
      <c r="AG154" s="102"/>
      <c r="AH154" s="102"/>
      <c r="AI154" s="102"/>
      <c r="AJ154" s="102"/>
      <c r="AK154" s="103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</row>
    <row r="157" spans="2:59" ht="16.5">
      <c r="C157" s="22"/>
    </row>
    <row r="158" spans="2:59" ht="23.25">
      <c r="B158" s="75" t="s">
        <v>104</v>
      </c>
      <c r="C158" s="75"/>
      <c r="D158" s="75"/>
      <c r="E158" s="75"/>
      <c r="F158" s="72" t="s">
        <v>107</v>
      </c>
      <c r="G158" s="72"/>
      <c r="H158" s="72"/>
      <c r="I158" s="72"/>
      <c r="J158" s="72"/>
      <c r="K158" s="72"/>
      <c r="L158" s="62"/>
      <c r="N158" s="62"/>
      <c r="O158" s="74" t="s">
        <v>99</v>
      </c>
      <c r="P158" s="74"/>
      <c r="Q158" s="74"/>
      <c r="R158" s="74"/>
      <c r="S158" s="74"/>
      <c r="T158" s="74"/>
      <c r="U158" s="74"/>
      <c r="AB158" s="62"/>
      <c r="AC158" s="170" t="s">
        <v>100</v>
      </c>
      <c r="AD158" s="170"/>
      <c r="AE158" s="170"/>
      <c r="AF158" s="170"/>
      <c r="AG158" s="170"/>
      <c r="AH158" s="170"/>
      <c r="AI158" s="170"/>
      <c r="AJ158" s="170"/>
      <c r="AK158" s="170"/>
    </row>
    <row r="159" spans="2:59" ht="3" customHeight="1">
      <c r="B159" s="60"/>
      <c r="C159" s="59"/>
      <c r="D159" s="60"/>
      <c r="E159" s="60"/>
      <c r="F159" s="72" t="s">
        <v>223</v>
      </c>
      <c r="G159" s="72"/>
      <c r="H159" s="72"/>
      <c r="I159" s="72"/>
      <c r="J159" s="72"/>
      <c r="K159" s="72"/>
      <c r="O159" s="58"/>
      <c r="P159" s="58"/>
      <c r="Q159" s="58"/>
      <c r="R159" s="58"/>
      <c r="S159" s="58"/>
      <c r="T159" s="58"/>
      <c r="U159" s="58"/>
      <c r="Z159" s="23"/>
    </row>
    <row r="160" spans="2:59" ht="20.25" customHeight="1">
      <c r="B160" s="75" t="s">
        <v>105</v>
      </c>
      <c r="C160" s="75"/>
      <c r="D160" s="75"/>
      <c r="E160" s="75"/>
      <c r="F160" s="73">
        <v>42794</v>
      </c>
      <c r="G160" s="73"/>
      <c r="H160" s="73"/>
      <c r="I160" s="73"/>
      <c r="J160" s="73"/>
      <c r="K160" s="60"/>
      <c r="L160" s="62"/>
      <c r="N160" s="62"/>
      <c r="O160" s="74" t="s">
        <v>101</v>
      </c>
      <c r="P160" s="74"/>
      <c r="Q160" s="74"/>
      <c r="R160" s="74"/>
      <c r="S160" s="74"/>
      <c r="T160" s="74"/>
      <c r="U160" s="74"/>
      <c r="W160" s="76" t="s">
        <v>2</v>
      </c>
      <c r="X160" s="76"/>
    </row>
    <row r="161" spans="3:37" ht="4.5" customHeight="1">
      <c r="C161" s="59"/>
      <c r="D161" s="60"/>
      <c r="F161" s="72" t="s">
        <v>223</v>
      </c>
      <c r="G161" s="72"/>
      <c r="H161" s="72"/>
      <c r="I161" s="72"/>
      <c r="J161" s="72"/>
      <c r="K161" s="72"/>
    </row>
    <row r="162" spans="3:37" ht="8.25" customHeight="1">
      <c r="C162" s="61"/>
      <c r="D162" s="60"/>
      <c r="E162" s="60"/>
      <c r="F162" s="60"/>
      <c r="G162" s="60"/>
      <c r="H162" s="60"/>
    </row>
    <row r="163" spans="3:37" ht="18.75">
      <c r="C163" s="61"/>
      <c r="D163" s="60"/>
      <c r="E163" s="60"/>
      <c r="F163" s="60"/>
      <c r="G163" s="60"/>
      <c r="H163" s="60"/>
      <c r="L163" s="63"/>
      <c r="N163" s="63"/>
      <c r="O163" s="72" t="s">
        <v>102</v>
      </c>
      <c r="P163" s="72"/>
      <c r="Q163" s="72"/>
      <c r="R163" s="72"/>
      <c r="S163" s="72"/>
      <c r="T163" s="72"/>
      <c r="U163" s="72"/>
      <c r="Z163" s="49"/>
      <c r="AA163" s="49"/>
      <c r="AB163" s="49"/>
      <c r="AC163" s="72" t="s">
        <v>106</v>
      </c>
      <c r="AD163" s="72"/>
      <c r="AE163" s="72"/>
      <c r="AF163" s="72"/>
      <c r="AG163" s="72"/>
      <c r="AH163" s="72"/>
      <c r="AI163" s="72"/>
      <c r="AJ163" s="72"/>
      <c r="AK163" s="72"/>
    </row>
    <row r="164" spans="3:37" ht="16.5">
      <c r="C164" s="22"/>
    </row>
  </sheetData>
  <mergeCells count="807">
    <mergeCell ref="F161:K161"/>
    <mergeCell ref="O163:U163"/>
    <mergeCell ref="AC163:AK163"/>
    <mergeCell ref="B158:E158"/>
    <mergeCell ref="F158:K158"/>
    <mergeCell ref="O158:U158"/>
    <mergeCell ref="AC158:AK158"/>
    <mergeCell ref="F159:K159"/>
    <mergeCell ref="B160:E160"/>
    <mergeCell ref="F160:J160"/>
    <mergeCell ref="O160:U160"/>
    <mergeCell ref="W160:X160"/>
    <mergeCell ref="B154:D154"/>
    <mergeCell ref="E154:F154"/>
    <mergeCell ref="G154:R154"/>
    <mergeCell ref="S154:U154"/>
    <mergeCell ref="V154:AC154"/>
    <mergeCell ref="AD154:AK154"/>
    <mergeCell ref="B153:D153"/>
    <mergeCell ref="E153:F153"/>
    <mergeCell ref="G153:R153"/>
    <mergeCell ref="S153:U153"/>
    <mergeCell ref="V153:AC153"/>
    <mergeCell ref="AD153:AK153"/>
    <mergeCell ref="AL151:AS151"/>
    <mergeCell ref="AT151:BA151"/>
    <mergeCell ref="B152:D152"/>
    <mergeCell ref="E152:F152"/>
    <mergeCell ref="G152:R152"/>
    <mergeCell ref="S152:U152"/>
    <mergeCell ref="V152:AC152"/>
    <mergeCell ref="AD152:AK152"/>
    <mergeCell ref="AL152:AS152"/>
    <mergeCell ref="AT152:BA152"/>
    <mergeCell ref="B151:D151"/>
    <mergeCell ref="E151:F151"/>
    <mergeCell ref="G151:R151"/>
    <mergeCell ref="S151:U151"/>
    <mergeCell ref="V151:AC151"/>
    <mergeCell ref="AD151:AK151"/>
    <mergeCell ref="B150:D150"/>
    <mergeCell ref="E150:F150"/>
    <mergeCell ref="G150:R150"/>
    <mergeCell ref="S150:U150"/>
    <mergeCell ref="V150:AC150"/>
    <mergeCell ref="AD150:AK150"/>
    <mergeCell ref="AL148:AS148"/>
    <mergeCell ref="AT148:BA148"/>
    <mergeCell ref="B149:D149"/>
    <mergeCell ref="E149:F149"/>
    <mergeCell ref="G149:R149"/>
    <mergeCell ref="S149:U149"/>
    <mergeCell ref="V149:AC149"/>
    <mergeCell ref="AD149:AK149"/>
    <mergeCell ref="B148:D148"/>
    <mergeCell ref="E148:F148"/>
    <mergeCell ref="G148:R148"/>
    <mergeCell ref="S148:U148"/>
    <mergeCell ref="V148:AC148"/>
    <mergeCell ref="AD148:AK148"/>
    <mergeCell ref="B147:D147"/>
    <mergeCell ref="E147:F147"/>
    <mergeCell ref="G147:R147"/>
    <mergeCell ref="S147:U147"/>
    <mergeCell ref="V147:AC147"/>
    <mergeCell ref="AD147:AK147"/>
    <mergeCell ref="AG142:AK142"/>
    <mergeCell ref="B143:D146"/>
    <mergeCell ref="E143:F146"/>
    <mergeCell ref="G143:R146"/>
    <mergeCell ref="S143:U146"/>
    <mergeCell ref="V143:AK143"/>
    <mergeCell ref="V144:AC146"/>
    <mergeCell ref="AD144:AK146"/>
    <mergeCell ref="B140:D140"/>
    <mergeCell ref="E140:F140"/>
    <mergeCell ref="G140:R140"/>
    <mergeCell ref="S140:U140"/>
    <mergeCell ref="V140:AC140"/>
    <mergeCell ref="AD140:AK140"/>
    <mergeCell ref="B139:D139"/>
    <mergeCell ref="E139:F139"/>
    <mergeCell ref="G139:R139"/>
    <mergeCell ref="S139:U139"/>
    <mergeCell ref="V139:AC139"/>
    <mergeCell ref="AD139:AK139"/>
    <mergeCell ref="B138:D138"/>
    <mergeCell ref="E138:F138"/>
    <mergeCell ref="G138:R138"/>
    <mergeCell ref="S138:U138"/>
    <mergeCell ref="V138:AC138"/>
    <mergeCell ref="AD138:AK138"/>
    <mergeCell ref="B137:D137"/>
    <mergeCell ref="E137:F137"/>
    <mergeCell ref="G137:R137"/>
    <mergeCell ref="S137:U137"/>
    <mergeCell ref="V137:AC137"/>
    <mergeCell ref="AD137:AK137"/>
    <mergeCell ref="B136:D136"/>
    <mergeCell ref="E136:F136"/>
    <mergeCell ref="G136:R136"/>
    <mergeCell ref="S136:U136"/>
    <mergeCell ref="V136:AC136"/>
    <mergeCell ref="AD136:AK136"/>
    <mergeCell ref="B135:D135"/>
    <mergeCell ref="E135:F135"/>
    <mergeCell ref="G135:R135"/>
    <mergeCell ref="S135:U135"/>
    <mergeCell ref="V135:AC135"/>
    <mergeCell ref="AD135:AK135"/>
    <mergeCell ref="B134:D134"/>
    <mergeCell ref="E134:F134"/>
    <mergeCell ref="G134:R134"/>
    <mergeCell ref="S134:U134"/>
    <mergeCell ref="V134:AC134"/>
    <mergeCell ref="AD134:AK134"/>
    <mergeCell ref="B133:D133"/>
    <mergeCell ref="E133:F133"/>
    <mergeCell ref="G133:R133"/>
    <mergeCell ref="S133:U133"/>
    <mergeCell ref="V133:AC133"/>
    <mergeCell ref="AD133:AK133"/>
    <mergeCell ref="B132:D132"/>
    <mergeCell ref="E132:F132"/>
    <mergeCell ref="G132:R132"/>
    <mergeCell ref="S132:U132"/>
    <mergeCell ref="V132:AC132"/>
    <mergeCell ref="AD132:AK132"/>
    <mergeCell ref="B131:D131"/>
    <mergeCell ref="E131:F131"/>
    <mergeCell ref="G131:R131"/>
    <mergeCell ref="S131:U131"/>
    <mergeCell ref="V131:AC131"/>
    <mergeCell ref="AD131:AK131"/>
    <mergeCell ref="B130:D130"/>
    <mergeCell ref="E130:F130"/>
    <mergeCell ref="G130:R130"/>
    <mergeCell ref="S130:U130"/>
    <mergeCell ref="V130:AC130"/>
    <mergeCell ref="AD130:AK130"/>
    <mergeCell ref="B129:D129"/>
    <mergeCell ref="E129:F129"/>
    <mergeCell ref="G129:R129"/>
    <mergeCell ref="S129:U129"/>
    <mergeCell ref="V129:AC129"/>
    <mergeCell ref="AD129:AK129"/>
    <mergeCell ref="B128:D128"/>
    <mergeCell ref="E128:F128"/>
    <mergeCell ref="G128:R128"/>
    <mergeCell ref="S128:U128"/>
    <mergeCell ref="V128:AC128"/>
    <mergeCell ref="AD128:AK128"/>
    <mergeCell ref="B127:D127"/>
    <mergeCell ref="E127:F127"/>
    <mergeCell ref="G127:R127"/>
    <mergeCell ref="S127:U127"/>
    <mergeCell ref="V127:AC127"/>
    <mergeCell ref="AD127:AK127"/>
    <mergeCell ref="B126:D126"/>
    <mergeCell ref="E126:F126"/>
    <mergeCell ref="G126:R126"/>
    <mergeCell ref="S126:U126"/>
    <mergeCell ref="V126:AC126"/>
    <mergeCell ref="AD126:AK126"/>
    <mergeCell ref="AL124:AS124"/>
    <mergeCell ref="AT124:BA124"/>
    <mergeCell ref="B125:D125"/>
    <mergeCell ref="E125:F125"/>
    <mergeCell ref="G125:R125"/>
    <mergeCell ref="S125:U125"/>
    <mergeCell ref="V125:AC125"/>
    <mergeCell ref="AD125:AK125"/>
    <mergeCell ref="B124:D124"/>
    <mergeCell ref="E124:F124"/>
    <mergeCell ref="G124:R124"/>
    <mergeCell ref="S124:U124"/>
    <mergeCell ref="V124:AC124"/>
    <mergeCell ref="AD124:AK124"/>
    <mergeCell ref="B123:D123"/>
    <mergeCell ref="E123:F123"/>
    <mergeCell ref="G123:R123"/>
    <mergeCell ref="S123:U123"/>
    <mergeCell ref="V123:AC123"/>
    <mergeCell ref="AD123:AK123"/>
    <mergeCell ref="AG118:AK118"/>
    <mergeCell ref="B119:D122"/>
    <mergeCell ref="E119:F122"/>
    <mergeCell ref="G119:R122"/>
    <mergeCell ref="S119:U122"/>
    <mergeCell ref="V119:AK119"/>
    <mergeCell ref="V120:AC122"/>
    <mergeCell ref="AD120:AK122"/>
    <mergeCell ref="B116:D116"/>
    <mergeCell ref="E116:F116"/>
    <mergeCell ref="G116:R116"/>
    <mergeCell ref="S116:U116"/>
    <mergeCell ref="V116:AC116"/>
    <mergeCell ref="AD116:AK116"/>
    <mergeCell ref="AL114:AS114"/>
    <mergeCell ref="AT114:BA114"/>
    <mergeCell ref="B115:D115"/>
    <mergeCell ref="E115:F115"/>
    <mergeCell ref="G115:R115"/>
    <mergeCell ref="S115:U115"/>
    <mergeCell ref="V115:AC115"/>
    <mergeCell ref="AD115:AK115"/>
    <mergeCell ref="AL115:AS115"/>
    <mergeCell ref="AT115:BA115"/>
    <mergeCell ref="B114:D114"/>
    <mergeCell ref="E114:F114"/>
    <mergeCell ref="G114:R114"/>
    <mergeCell ref="S114:U114"/>
    <mergeCell ref="V114:AC114"/>
    <mergeCell ref="AD114:AK114"/>
    <mergeCell ref="B113:D113"/>
    <mergeCell ref="E113:F113"/>
    <mergeCell ref="G113:R113"/>
    <mergeCell ref="S113:U113"/>
    <mergeCell ref="V113:AC113"/>
    <mergeCell ref="AD113:AK113"/>
    <mergeCell ref="B112:D112"/>
    <mergeCell ref="E112:F112"/>
    <mergeCell ref="G112:R112"/>
    <mergeCell ref="S112:U112"/>
    <mergeCell ref="V112:AC112"/>
    <mergeCell ref="AD112:AK112"/>
    <mergeCell ref="B111:D111"/>
    <mergeCell ref="E111:F111"/>
    <mergeCell ref="G111:R111"/>
    <mergeCell ref="S111:U111"/>
    <mergeCell ref="V111:AC111"/>
    <mergeCell ref="AD111:AK111"/>
    <mergeCell ref="AL109:AS109"/>
    <mergeCell ref="AT109:BA109"/>
    <mergeCell ref="B110:D110"/>
    <mergeCell ref="E110:F110"/>
    <mergeCell ref="G110:R110"/>
    <mergeCell ref="S110:U110"/>
    <mergeCell ref="V110:AC110"/>
    <mergeCell ref="AD110:AK110"/>
    <mergeCell ref="B109:D109"/>
    <mergeCell ref="E109:F109"/>
    <mergeCell ref="G109:R109"/>
    <mergeCell ref="S109:U109"/>
    <mergeCell ref="V109:AC109"/>
    <mergeCell ref="AD109:AK109"/>
    <mergeCell ref="B108:D108"/>
    <mergeCell ref="E108:F108"/>
    <mergeCell ref="G108:R108"/>
    <mergeCell ref="S108:U108"/>
    <mergeCell ref="V108:AC108"/>
    <mergeCell ref="AD108:AK108"/>
    <mergeCell ref="B107:D107"/>
    <mergeCell ref="E107:F107"/>
    <mergeCell ref="G107:R107"/>
    <mergeCell ref="S107:U107"/>
    <mergeCell ref="V107:AC107"/>
    <mergeCell ref="AD107:AK107"/>
    <mergeCell ref="B106:D106"/>
    <mergeCell ref="E106:F106"/>
    <mergeCell ref="G106:R106"/>
    <mergeCell ref="S106:U106"/>
    <mergeCell ref="V106:AC106"/>
    <mergeCell ref="AD106:AK106"/>
    <mergeCell ref="B105:D105"/>
    <mergeCell ref="E105:F105"/>
    <mergeCell ref="G105:R105"/>
    <mergeCell ref="S105:U105"/>
    <mergeCell ref="V105:AC105"/>
    <mergeCell ref="AD105:AK105"/>
    <mergeCell ref="B104:D104"/>
    <mergeCell ref="E104:F104"/>
    <mergeCell ref="G104:R104"/>
    <mergeCell ref="S104:U104"/>
    <mergeCell ref="V104:AC104"/>
    <mergeCell ref="AD104:AK104"/>
    <mergeCell ref="B103:D103"/>
    <mergeCell ref="E103:F103"/>
    <mergeCell ref="G103:R103"/>
    <mergeCell ref="S103:U103"/>
    <mergeCell ref="V103:AC103"/>
    <mergeCell ref="AD103:AK103"/>
    <mergeCell ref="B102:D102"/>
    <mergeCell ref="E102:F102"/>
    <mergeCell ref="G102:R102"/>
    <mergeCell ref="S102:U102"/>
    <mergeCell ref="V102:AC102"/>
    <mergeCell ref="AD102:AK102"/>
    <mergeCell ref="AL100:AS100"/>
    <mergeCell ref="AT100:BA100"/>
    <mergeCell ref="B101:D101"/>
    <mergeCell ref="E101:F101"/>
    <mergeCell ref="G101:R101"/>
    <mergeCell ref="S101:U101"/>
    <mergeCell ref="V101:AC101"/>
    <mergeCell ref="AD101:AK101"/>
    <mergeCell ref="B100:D100"/>
    <mergeCell ref="E100:F100"/>
    <mergeCell ref="G100:R100"/>
    <mergeCell ref="S100:U100"/>
    <mergeCell ref="V100:AC100"/>
    <mergeCell ref="AD100:AK100"/>
    <mergeCell ref="B99:D99"/>
    <mergeCell ref="E99:F99"/>
    <mergeCell ref="G99:R99"/>
    <mergeCell ref="S99:U99"/>
    <mergeCell ref="V99:AC99"/>
    <mergeCell ref="AD99:AK99"/>
    <mergeCell ref="AG94:AK94"/>
    <mergeCell ref="B95:D98"/>
    <mergeCell ref="E95:F98"/>
    <mergeCell ref="G95:R98"/>
    <mergeCell ref="S95:U98"/>
    <mergeCell ref="V95:AK95"/>
    <mergeCell ref="V96:AC98"/>
    <mergeCell ref="AD96:AK98"/>
    <mergeCell ref="AL91:AS91"/>
    <mergeCell ref="AT91:BA91"/>
    <mergeCell ref="B92:D92"/>
    <mergeCell ref="E92:F92"/>
    <mergeCell ref="G92:R92"/>
    <mergeCell ref="S92:U92"/>
    <mergeCell ref="V92:AC92"/>
    <mergeCell ref="AD92:AK92"/>
    <mergeCell ref="AL92:AS92"/>
    <mergeCell ref="AT92:BA92"/>
    <mergeCell ref="B91:D91"/>
    <mergeCell ref="E91:F91"/>
    <mergeCell ref="G91:R91"/>
    <mergeCell ref="S91:U91"/>
    <mergeCell ref="V91:AC91"/>
    <mergeCell ref="AD91:AK91"/>
    <mergeCell ref="AL89:AS89"/>
    <mergeCell ref="AT89:BA89"/>
    <mergeCell ref="B90:D90"/>
    <mergeCell ref="E90:F90"/>
    <mergeCell ref="G90:R90"/>
    <mergeCell ref="S90:U90"/>
    <mergeCell ref="V90:AC90"/>
    <mergeCell ref="AD90:AK90"/>
    <mergeCell ref="AL90:AS90"/>
    <mergeCell ref="AT90:BA90"/>
    <mergeCell ref="B89:D89"/>
    <mergeCell ref="E89:F89"/>
    <mergeCell ref="G89:R89"/>
    <mergeCell ref="S89:U89"/>
    <mergeCell ref="V89:AC89"/>
    <mergeCell ref="AD89:AK89"/>
    <mergeCell ref="AL87:AS87"/>
    <mergeCell ref="AT87:BA87"/>
    <mergeCell ref="B88:D88"/>
    <mergeCell ref="E88:F88"/>
    <mergeCell ref="G88:R88"/>
    <mergeCell ref="S88:U88"/>
    <mergeCell ref="V88:AC88"/>
    <mergeCell ref="AD88:AK88"/>
    <mergeCell ref="AL88:AS88"/>
    <mergeCell ref="AT88:BA88"/>
    <mergeCell ref="B87:D87"/>
    <mergeCell ref="E87:F87"/>
    <mergeCell ref="G87:R87"/>
    <mergeCell ref="S87:U87"/>
    <mergeCell ref="V87:AC87"/>
    <mergeCell ref="AD87:AK87"/>
    <mergeCell ref="AL85:AS85"/>
    <mergeCell ref="AT85:BA85"/>
    <mergeCell ref="B86:D86"/>
    <mergeCell ref="E86:F86"/>
    <mergeCell ref="G86:R86"/>
    <mergeCell ref="S86:U86"/>
    <mergeCell ref="V86:AC86"/>
    <mergeCell ref="AD86:AK86"/>
    <mergeCell ref="AL86:AS86"/>
    <mergeCell ref="AT86:BA86"/>
    <mergeCell ref="B85:D85"/>
    <mergeCell ref="E85:F85"/>
    <mergeCell ref="G85:R85"/>
    <mergeCell ref="S85:U85"/>
    <mergeCell ref="V85:AC85"/>
    <mergeCell ref="AD85:AK85"/>
    <mergeCell ref="AL83:AS83"/>
    <mergeCell ref="AT83:BA83"/>
    <mergeCell ref="B84:D84"/>
    <mergeCell ref="E84:F84"/>
    <mergeCell ref="G84:R84"/>
    <mergeCell ref="S84:U84"/>
    <mergeCell ref="V84:AC84"/>
    <mergeCell ref="AD84:AK84"/>
    <mergeCell ref="AL84:AS84"/>
    <mergeCell ref="AT84:BA84"/>
    <mergeCell ref="B83:D83"/>
    <mergeCell ref="E83:F83"/>
    <mergeCell ref="G83:R83"/>
    <mergeCell ref="S83:U83"/>
    <mergeCell ref="V83:AC83"/>
    <mergeCell ref="AD83:AK83"/>
    <mergeCell ref="AL81:AS81"/>
    <mergeCell ref="AT81:BA81"/>
    <mergeCell ref="B82:D82"/>
    <mergeCell ref="E82:F82"/>
    <mergeCell ref="G82:R82"/>
    <mergeCell ref="S82:U82"/>
    <mergeCell ref="V82:AC82"/>
    <mergeCell ref="AD82:AK82"/>
    <mergeCell ref="AL82:AS82"/>
    <mergeCell ref="AT82:BA82"/>
    <mergeCell ref="B81:D81"/>
    <mergeCell ref="E81:F81"/>
    <mergeCell ref="G81:R81"/>
    <mergeCell ref="S81:U81"/>
    <mergeCell ref="V81:AC81"/>
    <mergeCell ref="AD81:AK81"/>
    <mergeCell ref="AL79:AS79"/>
    <mergeCell ref="AT79:BA79"/>
    <mergeCell ref="B80:D80"/>
    <mergeCell ref="E80:F80"/>
    <mergeCell ref="G80:R80"/>
    <mergeCell ref="S80:U80"/>
    <mergeCell ref="V80:AC80"/>
    <mergeCell ref="AD80:AK80"/>
    <mergeCell ref="AL80:AS80"/>
    <mergeCell ref="AT80:BA80"/>
    <mergeCell ref="B79:D79"/>
    <mergeCell ref="E79:F79"/>
    <mergeCell ref="G79:R79"/>
    <mergeCell ref="S79:U79"/>
    <mergeCell ref="V79:AC79"/>
    <mergeCell ref="AD79:AK79"/>
    <mergeCell ref="AL77:AS77"/>
    <mergeCell ref="AT77:BA77"/>
    <mergeCell ref="B78:D78"/>
    <mergeCell ref="E78:F78"/>
    <mergeCell ref="G78:R78"/>
    <mergeCell ref="S78:U78"/>
    <mergeCell ref="V78:AC78"/>
    <mergeCell ref="AD78:AK78"/>
    <mergeCell ref="AL78:AS78"/>
    <mergeCell ref="AT78:BA78"/>
    <mergeCell ref="B77:D77"/>
    <mergeCell ref="E77:F77"/>
    <mergeCell ref="G77:R77"/>
    <mergeCell ref="S77:U77"/>
    <mergeCell ref="V77:AC77"/>
    <mergeCell ref="AD77:AK77"/>
    <mergeCell ref="AL75:AS75"/>
    <mergeCell ref="AT75:BA75"/>
    <mergeCell ref="B76:D76"/>
    <mergeCell ref="E76:F76"/>
    <mergeCell ref="G76:R76"/>
    <mergeCell ref="S76:U76"/>
    <mergeCell ref="V76:AC76"/>
    <mergeCell ref="AD76:AK76"/>
    <mergeCell ref="AL76:AS76"/>
    <mergeCell ref="AT76:BA76"/>
    <mergeCell ref="B75:D75"/>
    <mergeCell ref="E75:F75"/>
    <mergeCell ref="G75:R75"/>
    <mergeCell ref="S75:U75"/>
    <mergeCell ref="V75:AC75"/>
    <mergeCell ref="AD75:AK75"/>
    <mergeCell ref="B73:D73"/>
    <mergeCell ref="E73:F73"/>
    <mergeCell ref="G73:R73"/>
    <mergeCell ref="S73:U73"/>
    <mergeCell ref="V73:AC73"/>
    <mergeCell ref="AD73:AK73"/>
    <mergeCell ref="AL73:AS73"/>
    <mergeCell ref="AT73:BA73"/>
    <mergeCell ref="B74:D74"/>
    <mergeCell ref="E74:F74"/>
    <mergeCell ref="G74:R74"/>
    <mergeCell ref="S74:U74"/>
    <mergeCell ref="V74:AC74"/>
    <mergeCell ref="AD74:AK74"/>
    <mergeCell ref="AL74:AS74"/>
    <mergeCell ref="AT74:BA74"/>
    <mergeCell ref="AL66:AS66"/>
    <mergeCell ref="AT66:BA66"/>
    <mergeCell ref="AW68:BA68"/>
    <mergeCell ref="B69:D72"/>
    <mergeCell ref="E69:F72"/>
    <mergeCell ref="G69:R72"/>
    <mergeCell ref="S69:U72"/>
    <mergeCell ref="V69:BA69"/>
    <mergeCell ref="V70:AC72"/>
    <mergeCell ref="AD70:BA70"/>
    <mergeCell ref="B66:D66"/>
    <mergeCell ref="E66:F66"/>
    <mergeCell ref="G66:R66"/>
    <mergeCell ref="S66:U66"/>
    <mergeCell ref="V66:AC66"/>
    <mergeCell ref="AD66:AK66"/>
    <mergeCell ref="AD71:AK72"/>
    <mergeCell ref="AL71:AS72"/>
    <mergeCell ref="AT71:BA72"/>
    <mergeCell ref="AL64:AS64"/>
    <mergeCell ref="AT64:BA64"/>
    <mergeCell ref="B65:D65"/>
    <mergeCell ref="E65:F65"/>
    <mergeCell ref="G65:R65"/>
    <mergeCell ref="S65:U65"/>
    <mergeCell ref="V65:AC65"/>
    <mergeCell ref="AD65:AK65"/>
    <mergeCell ref="AL65:AS65"/>
    <mergeCell ref="AT65:BA65"/>
    <mergeCell ref="B64:D64"/>
    <mergeCell ref="E64:F64"/>
    <mergeCell ref="G64:R64"/>
    <mergeCell ref="S64:U64"/>
    <mergeCell ref="V64:AC64"/>
    <mergeCell ref="AD64:AK64"/>
    <mergeCell ref="AL62:AS62"/>
    <mergeCell ref="AT62:BA62"/>
    <mergeCell ref="B63:D63"/>
    <mergeCell ref="E63:F63"/>
    <mergeCell ref="G63:R63"/>
    <mergeCell ref="S63:U63"/>
    <mergeCell ref="V63:AC63"/>
    <mergeCell ref="AD63:AK63"/>
    <mergeCell ref="AL63:AS63"/>
    <mergeCell ref="AT63:BA63"/>
    <mergeCell ref="B62:D62"/>
    <mergeCell ref="E62:F62"/>
    <mergeCell ref="G62:R62"/>
    <mergeCell ref="S62:U62"/>
    <mergeCell ref="V62:AC62"/>
    <mergeCell ref="AD62:AK62"/>
    <mergeCell ref="AL60:AS60"/>
    <mergeCell ref="AT60:BA60"/>
    <mergeCell ref="B61:D61"/>
    <mergeCell ref="E61:F61"/>
    <mergeCell ref="G61:R61"/>
    <mergeCell ref="S61:U61"/>
    <mergeCell ref="V61:AC61"/>
    <mergeCell ref="AD61:AK61"/>
    <mergeCell ref="AL61:AS61"/>
    <mergeCell ref="AT61:BA61"/>
    <mergeCell ref="B60:D60"/>
    <mergeCell ref="E60:F60"/>
    <mergeCell ref="G60:R60"/>
    <mergeCell ref="S60:U60"/>
    <mergeCell ref="V60:AC60"/>
    <mergeCell ref="AD60:AK60"/>
    <mergeCell ref="AL58:AS58"/>
    <mergeCell ref="AT58:BA58"/>
    <mergeCell ref="B59:D59"/>
    <mergeCell ref="E59:F59"/>
    <mergeCell ref="G59:R59"/>
    <mergeCell ref="S59:U59"/>
    <mergeCell ref="V59:AC59"/>
    <mergeCell ref="AD59:AK59"/>
    <mergeCell ref="AL59:AS59"/>
    <mergeCell ref="AT59:BA59"/>
    <mergeCell ref="B58:D58"/>
    <mergeCell ref="E58:F58"/>
    <mergeCell ref="G58:R58"/>
    <mergeCell ref="S58:U58"/>
    <mergeCell ref="V58:AC58"/>
    <mergeCell ref="AD58:AK58"/>
    <mergeCell ref="AL56:AS56"/>
    <mergeCell ref="AT56:BA56"/>
    <mergeCell ref="B57:D57"/>
    <mergeCell ref="E57:F57"/>
    <mergeCell ref="G57:R57"/>
    <mergeCell ref="S57:U57"/>
    <mergeCell ref="V57:AC57"/>
    <mergeCell ref="AD57:AK57"/>
    <mergeCell ref="AL57:AS57"/>
    <mergeCell ref="AT57:BA57"/>
    <mergeCell ref="B56:D56"/>
    <mergeCell ref="E56:F56"/>
    <mergeCell ref="G56:R56"/>
    <mergeCell ref="S56:U56"/>
    <mergeCell ref="V56:AC56"/>
    <mergeCell ref="AD56:AK56"/>
    <mergeCell ref="AL54:AS54"/>
    <mergeCell ref="AT54:BA54"/>
    <mergeCell ref="B55:D55"/>
    <mergeCell ref="E55:F55"/>
    <mergeCell ref="G55:R55"/>
    <mergeCell ref="S55:U55"/>
    <mergeCell ref="V55:AC55"/>
    <mergeCell ref="AD55:AK55"/>
    <mergeCell ref="AL55:AS55"/>
    <mergeCell ref="AT55:BA55"/>
    <mergeCell ref="B54:D54"/>
    <mergeCell ref="E54:F54"/>
    <mergeCell ref="G54:R54"/>
    <mergeCell ref="S54:U54"/>
    <mergeCell ref="V54:AC54"/>
    <mergeCell ref="AD54:AK54"/>
    <mergeCell ref="AL52:AS52"/>
    <mergeCell ref="AT52:BA52"/>
    <mergeCell ref="B53:D53"/>
    <mergeCell ref="E53:F53"/>
    <mergeCell ref="G53:R53"/>
    <mergeCell ref="S53:U53"/>
    <mergeCell ref="V53:AC53"/>
    <mergeCell ref="AD53:AK53"/>
    <mergeCell ref="AL53:AS53"/>
    <mergeCell ref="AT53:BA53"/>
    <mergeCell ref="B52:D52"/>
    <mergeCell ref="E52:F52"/>
    <mergeCell ref="G52:R52"/>
    <mergeCell ref="S52:U52"/>
    <mergeCell ref="V52:AC52"/>
    <mergeCell ref="AD52:AK52"/>
    <mergeCell ref="AL50:AS50"/>
    <mergeCell ref="AT50:BA50"/>
    <mergeCell ref="B51:D51"/>
    <mergeCell ref="E51:F51"/>
    <mergeCell ref="G51:R51"/>
    <mergeCell ref="S51:U51"/>
    <mergeCell ref="V51:AC51"/>
    <mergeCell ref="AD51:AK51"/>
    <mergeCell ref="AL51:AS51"/>
    <mergeCell ref="AT51:BA51"/>
    <mergeCell ref="B50:D50"/>
    <mergeCell ref="E50:F50"/>
    <mergeCell ref="G50:R50"/>
    <mergeCell ref="S50:U50"/>
    <mergeCell ref="V50:AC50"/>
    <mergeCell ref="AD50:AK50"/>
    <mergeCell ref="B49:D49"/>
    <mergeCell ref="E49:F49"/>
    <mergeCell ref="G49:R49"/>
    <mergeCell ref="S49:U49"/>
    <mergeCell ref="V49:AC49"/>
    <mergeCell ref="AD49:AK49"/>
    <mergeCell ref="AL49:AS49"/>
    <mergeCell ref="AT49:BA49"/>
    <mergeCell ref="B48:D48"/>
    <mergeCell ref="E48:F48"/>
    <mergeCell ref="G48:R48"/>
    <mergeCell ref="S48:U48"/>
    <mergeCell ref="V48:AC48"/>
    <mergeCell ref="AD48:AK48"/>
    <mergeCell ref="B47:D47"/>
    <mergeCell ref="E47:F47"/>
    <mergeCell ref="G47:R47"/>
    <mergeCell ref="S47:U47"/>
    <mergeCell ref="V47:AC47"/>
    <mergeCell ref="AD47:AK47"/>
    <mergeCell ref="AL47:AS47"/>
    <mergeCell ref="AT47:BA47"/>
    <mergeCell ref="AL48:AS48"/>
    <mergeCell ref="AT48:BA48"/>
    <mergeCell ref="AW42:BA42"/>
    <mergeCell ref="B43:D46"/>
    <mergeCell ref="E43:F46"/>
    <mergeCell ref="G43:R46"/>
    <mergeCell ref="S43:U46"/>
    <mergeCell ref="V43:BA43"/>
    <mergeCell ref="V44:AC46"/>
    <mergeCell ref="AD44:BA44"/>
    <mergeCell ref="AD45:AK46"/>
    <mergeCell ref="AL45:AS46"/>
    <mergeCell ref="AT45:BA46"/>
    <mergeCell ref="AL39:AS39"/>
    <mergeCell ref="AT39:BA39"/>
    <mergeCell ref="B40:D40"/>
    <mergeCell ref="E40:F40"/>
    <mergeCell ref="G40:R40"/>
    <mergeCell ref="S40:U40"/>
    <mergeCell ref="V40:AC40"/>
    <mergeCell ref="AD40:AK40"/>
    <mergeCell ref="AL40:AS40"/>
    <mergeCell ref="AT40:BA40"/>
    <mergeCell ref="B39:D39"/>
    <mergeCell ref="E39:F39"/>
    <mergeCell ref="G39:R39"/>
    <mergeCell ref="S39:U39"/>
    <mergeCell ref="V39:AC39"/>
    <mergeCell ref="AD39:AK39"/>
    <mergeCell ref="AL37:AS37"/>
    <mergeCell ref="AT37:BA37"/>
    <mergeCell ref="B38:D38"/>
    <mergeCell ref="E38:F38"/>
    <mergeCell ref="G38:R38"/>
    <mergeCell ref="S38:U38"/>
    <mergeCell ref="V38:AC38"/>
    <mergeCell ref="AD38:AK38"/>
    <mergeCell ref="AL38:AS38"/>
    <mergeCell ref="AT38:BA38"/>
    <mergeCell ref="B37:D37"/>
    <mergeCell ref="E37:F37"/>
    <mergeCell ref="G37:R37"/>
    <mergeCell ref="S37:U37"/>
    <mergeCell ref="V37:AC37"/>
    <mergeCell ref="AD37:AK37"/>
    <mergeCell ref="AL35:AS35"/>
    <mergeCell ref="AT35:BA35"/>
    <mergeCell ref="B36:D36"/>
    <mergeCell ref="E36:F36"/>
    <mergeCell ref="G36:R36"/>
    <mergeCell ref="S36:U36"/>
    <mergeCell ref="V36:AC36"/>
    <mergeCell ref="AD36:AK36"/>
    <mergeCell ref="AL36:AS36"/>
    <mergeCell ref="AT36:BA36"/>
    <mergeCell ref="B35:D35"/>
    <mergeCell ref="E35:F35"/>
    <mergeCell ref="G35:R35"/>
    <mergeCell ref="S35:U35"/>
    <mergeCell ref="V35:AC35"/>
    <mergeCell ref="AD35:AK35"/>
    <mergeCell ref="AL33:AS33"/>
    <mergeCell ref="AT33:BA33"/>
    <mergeCell ref="B34:D34"/>
    <mergeCell ref="E34:F34"/>
    <mergeCell ref="G34:R34"/>
    <mergeCell ref="S34:U34"/>
    <mergeCell ref="V34:AC34"/>
    <mergeCell ref="AD34:AK34"/>
    <mergeCell ref="AL34:AS34"/>
    <mergeCell ref="AT34:BA34"/>
    <mergeCell ref="B33:D33"/>
    <mergeCell ref="E33:F33"/>
    <mergeCell ref="G33:R33"/>
    <mergeCell ref="S33:U33"/>
    <mergeCell ref="V33:AC33"/>
    <mergeCell ref="AD33:AK33"/>
    <mergeCell ref="AL31:AS31"/>
    <mergeCell ref="AT31:BA31"/>
    <mergeCell ref="B32:D32"/>
    <mergeCell ref="E32:F32"/>
    <mergeCell ref="G32:R32"/>
    <mergeCell ref="S32:U32"/>
    <mergeCell ref="V32:AC32"/>
    <mergeCell ref="AD32:AK32"/>
    <mergeCell ref="AL32:AS32"/>
    <mergeCell ref="AT32:BA32"/>
    <mergeCell ref="B31:D31"/>
    <mergeCell ref="E31:F31"/>
    <mergeCell ref="G31:R31"/>
    <mergeCell ref="S31:U31"/>
    <mergeCell ref="V31:AC31"/>
    <mergeCell ref="AD31:AK31"/>
    <mergeCell ref="B30:D30"/>
    <mergeCell ref="E30:F30"/>
    <mergeCell ref="G30:R30"/>
    <mergeCell ref="S30:U30"/>
    <mergeCell ref="V30:AC30"/>
    <mergeCell ref="AD30:AK30"/>
    <mergeCell ref="AL30:AS30"/>
    <mergeCell ref="AT30:BA30"/>
    <mergeCell ref="B29:D29"/>
    <mergeCell ref="E29:F29"/>
    <mergeCell ref="G29:R29"/>
    <mergeCell ref="S29:U29"/>
    <mergeCell ref="V29:AC29"/>
    <mergeCell ref="AD29:AK29"/>
    <mergeCell ref="B28:D28"/>
    <mergeCell ref="E28:F28"/>
    <mergeCell ref="G28:R28"/>
    <mergeCell ref="S28:U28"/>
    <mergeCell ref="V28:AC28"/>
    <mergeCell ref="AD28:AK28"/>
    <mergeCell ref="AL28:AS28"/>
    <mergeCell ref="AT28:BA28"/>
    <mergeCell ref="AL29:AS29"/>
    <mergeCell ref="AT29:BA29"/>
    <mergeCell ref="J20:AA20"/>
    <mergeCell ref="AW22:BA22"/>
    <mergeCell ref="B24:D27"/>
    <mergeCell ref="E24:F27"/>
    <mergeCell ref="G24:R27"/>
    <mergeCell ref="S24:U27"/>
    <mergeCell ref="V24:BA24"/>
    <mergeCell ref="V25:AC27"/>
    <mergeCell ref="AD25:BA25"/>
    <mergeCell ref="AD26:AK27"/>
    <mergeCell ref="AL26:AS27"/>
    <mergeCell ref="AT26:BA27"/>
    <mergeCell ref="J16:AA16"/>
    <mergeCell ref="B17:I17"/>
    <mergeCell ref="J17:AA17"/>
    <mergeCell ref="AE17:BA19"/>
    <mergeCell ref="J18:AA18"/>
    <mergeCell ref="J19:AA19"/>
    <mergeCell ref="B13:I13"/>
    <mergeCell ref="J13:AA13"/>
    <mergeCell ref="AE13:BA15"/>
    <mergeCell ref="J14:AA14"/>
    <mergeCell ref="B15:I15"/>
    <mergeCell ref="J15:AA15"/>
    <mergeCell ref="AG8:AG9"/>
    <mergeCell ref="BE8:BH8"/>
    <mergeCell ref="C9:E9"/>
    <mergeCell ref="B11:I11"/>
    <mergeCell ref="J11:AA11"/>
    <mergeCell ref="J12:AA12"/>
    <mergeCell ref="AC4:AD4"/>
    <mergeCell ref="O6:P6"/>
    <mergeCell ref="O7:P7"/>
    <mergeCell ref="B8:B9"/>
    <mergeCell ref="C8:E8"/>
    <mergeCell ref="F8:F9"/>
    <mergeCell ref="G8:N9"/>
    <mergeCell ref="O8:O9"/>
    <mergeCell ref="P8:AE9"/>
    <mergeCell ref="L4:N4"/>
    <mergeCell ref="O4:P4"/>
    <mergeCell ref="Q4:U4"/>
    <mergeCell ref="W4:X4"/>
    <mergeCell ref="Y4:Z4"/>
    <mergeCell ref="AA4:AB4"/>
  </mergeCells>
  <pageMargins left="0.19685039370078741" right="0.15748031496062992" top="0.17" bottom="0.17" header="0.17" footer="0.15748031496062992"/>
  <pageSetup paperSize="9" scale="80" orientation="landscape" verticalDpi="0" r:id="rId1"/>
  <rowBreaks count="4" manualBreakCount="4">
    <brk id="41" min="1" max="52" man="1"/>
    <brk id="67" min="1" max="52" man="1"/>
    <brk id="93" min="1" max="52" man="1"/>
    <brk id="141" min="1" max="52" man="1"/>
  </rowBreaks>
  <colBreaks count="1" manualBreakCount="1">
    <brk id="54" max="1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A164"/>
  <sheetViews>
    <sheetView topLeftCell="A149" zoomScale="90" zoomScaleNormal="90" workbookViewId="0">
      <selection activeCell="F160" sqref="F160:J160"/>
    </sheetView>
  </sheetViews>
  <sheetFormatPr defaultRowHeight="15"/>
  <cols>
    <col min="1" max="1" width="1.5703125" customWidth="1"/>
    <col min="2" max="2" width="1.140625" customWidth="1"/>
    <col min="3" max="5" width="2.85546875" customWidth="1"/>
    <col min="6" max="6" width="10.85546875" customWidth="1"/>
    <col min="7" max="14" width="3" customWidth="1"/>
    <col min="15" max="15" width="10" customWidth="1"/>
    <col min="16" max="16" width="9" customWidth="1"/>
    <col min="17" max="31" width="3" customWidth="1"/>
    <col min="32" max="53" width="2.85546875" customWidth="1"/>
    <col min="54" max="54" width="1.28515625" customWidth="1"/>
    <col min="55" max="55" width="2.85546875" customWidth="1"/>
    <col min="56" max="56" width="2.140625" customWidth="1"/>
  </cols>
  <sheetData>
    <row r="1" spans="2:79" ht="5.25" customHeight="1"/>
    <row r="2" spans="2:79" ht="3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2:79" ht="16.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8"/>
      <c r="M3" s="9"/>
      <c r="N3" s="9"/>
      <c r="O3" s="41"/>
      <c r="P3" s="41"/>
      <c r="Q3" s="8"/>
      <c r="R3" s="8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I3" s="47"/>
      <c r="BJ3" s="47"/>
      <c r="BK3" s="47"/>
      <c r="BL3" s="47"/>
      <c r="BM3" s="47"/>
      <c r="BN3" s="47"/>
    </row>
    <row r="4" spans="2:79" ht="15.7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159" t="s">
        <v>10</v>
      </c>
      <c r="M4" s="159"/>
      <c r="N4" s="159"/>
      <c r="O4" s="154"/>
      <c r="P4" s="154"/>
      <c r="Q4" s="160" t="s">
        <v>11</v>
      </c>
      <c r="R4" s="160"/>
      <c r="S4" s="160"/>
      <c r="T4" s="160"/>
      <c r="U4" s="160"/>
      <c r="V4" s="41"/>
      <c r="W4" s="154"/>
      <c r="X4" s="154"/>
      <c r="Y4" s="154"/>
      <c r="Z4" s="154"/>
      <c r="AA4" s="154"/>
      <c r="AB4" s="154"/>
      <c r="AC4" s="154"/>
      <c r="AD4" s="154"/>
      <c r="AE4" s="41"/>
      <c r="AF4" s="42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I4" s="47"/>
      <c r="BJ4" s="47"/>
      <c r="BK4" s="47"/>
      <c r="BL4" s="47"/>
      <c r="BM4" s="47"/>
      <c r="BN4" s="48"/>
    </row>
    <row r="5" spans="2:79" ht="6" customHeight="1" thickBo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I5" s="16"/>
      <c r="BJ5" s="16"/>
      <c r="BK5" s="16"/>
      <c r="BL5" s="16"/>
      <c r="BM5" s="16"/>
      <c r="BN5" s="16"/>
    </row>
    <row r="6" spans="2:79" ht="16.5" customHeight="1" thickBot="1">
      <c r="B6" s="40"/>
      <c r="C6" s="8"/>
      <c r="D6" s="8"/>
      <c r="E6" s="8"/>
      <c r="F6" s="64"/>
      <c r="G6" s="68"/>
      <c r="H6" s="68">
        <v>6</v>
      </c>
      <c r="I6" s="68">
        <v>2</v>
      </c>
      <c r="J6" s="68">
        <v>5</v>
      </c>
      <c r="K6" s="68">
        <v>9</v>
      </c>
      <c r="L6" s="68">
        <v>7</v>
      </c>
      <c r="M6" s="68">
        <v>2</v>
      </c>
      <c r="N6" s="68">
        <v>3</v>
      </c>
      <c r="O6" s="157"/>
      <c r="P6" s="158"/>
      <c r="Q6" s="69">
        <v>6</v>
      </c>
      <c r="R6" s="69">
        <v>6</v>
      </c>
      <c r="S6" s="69">
        <v>0</v>
      </c>
      <c r="T6" s="69">
        <v>2</v>
      </c>
      <c r="U6" s="69">
        <v>5</v>
      </c>
      <c r="V6" s="69">
        <v>0</v>
      </c>
      <c r="W6" s="69">
        <v>0</v>
      </c>
      <c r="X6" s="69">
        <v>1</v>
      </c>
      <c r="Y6" s="69">
        <v>2</v>
      </c>
      <c r="Z6" s="69">
        <v>1</v>
      </c>
      <c r="AA6" s="69">
        <v>4</v>
      </c>
      <c r="AB6" s="69">
        <v>8</v>
      </c>
      <c r="AC6" s="69">
        <v>5</v>
      </c>
      <c r="AD6" s="69">
        <v>8</v>
      </c>
      <c r="AE6" s="69">
        <v>8</v>
      </c>
      <c r="AF6" s="42"/>
      <c r="AG6" s="41"/>
      <c r="BE6" s="1" t="s">
        <v>9</v>
      </c>
      <c r="BF6" s="2"/>
      <c r="BG6" s="2"/>
      <c r="BH6" s="3"/>
    </row>
    <row r="7" spans="2:79" ht="16.5" customHeight="1" thickBot="1">
      <c r="B7" s="40"/>
      <c r="C7" s="67">
        <v>1</v>
      </c>
      <c r="D7" s="65">
        <v>2</v>
      </c>
      <c r="E7" s="65">
        <v>3</v>
      </c>
      <c r="F7" s="65"/>
      <c r="G7" s="66">
        <v>4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151"/>
      <c r="P7" s="151"/>
      <c r="Q7" s="65">
        <v>12</v>
      </c>
      <c r="R7" s="65">
        <v>13</v>
      </c>
      <c r="S7" s="65">
        <v>14</v>
      </c>
      <c r="T7" s="65">
        <v>15</v>
      </c>
      <c r="U7" s="65">
        <v>16</v>
      </c>
      <c r="V7" s="65">
        <v>17</v>
      </c>
      <c r="W7" s="65">
        <v>18</v>
      </c>
      <c r="X7" s="65">
        <v>19</v>
      </c>
      <c r="Y7" s="65">
        <v>20</v>
      </c>
      <c r="Z7" s="65">
        <v>21</v>
      </c>
      <c r="AA7" s="65">
        <v>22</v>
      </c>
      <c r="AB7" s="65">
        <v>23</v>
      </c>
      <c r="AC7" s="65">
        <v>24</v>
      </c>
      <c r="AD7" s="65">
        <v>25</v>
      </c>
      <c r="AE7" s="65">
        <v>26</v>
      </c>
      <c r="AF7" s="42"/>
      <c r="AG7" s="47"/>
    </row>
    <row r="8" spans="2:79" ht="15" customHeight="1" thickBot="1">
      <c r="B8" s="152"/>
      <c r="C8" s="154" t="s">
        <v>12</v>
      </c>
      <c r="D8" s="154"/>
      <c r="E8" s="154"/>
      <c r="F8" s="154"/>
      <c r="G8" s="155" t="s">
        <v>13</v>
      </c>
      <c r="H8" s="155"/>
      <c r="I8" s="155"/>
      <c r="J8" s="155"/>
      <c r="K8" s="155"/>
      <c r="L8" s="155"/>
      <c r="M8" s="155"/>
      <c r="N8" s="155"/>
      <c r="O8" s="154"/>
      <c r="P8" s="155" t="s">
        <v>14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7"/>
      <c r="AG8" s="142"/>
      <c r="BE8" s="138" t="s">
        <v>8</v>
      </c>
      <c r="BF8" s="139"/>
      <c r="BG8" s="139"/>
      <c r="BH8" s="140"/>
    </row>
    <row r="9" spans="2:79" ht="4.5" customHeight="1">
      <c r="B9" s="153"/>
      <c r="C9" s="143"/>
      <c r="D9" s="143"/>
      <c r="E9" s="143"/>
      <c r="F9" s="143"/>
      <c r="G9" s="156"/>
      <c r="H9" s="156"/>
      <c r="I9" s="156"/>
      <c r="J9" s="156"/>
      <c r="K9" s="156"/>
      <c r="L9" s="156"/>
      <c r="M9" s="156"/>
      <c r="N9" s="156"/>
      <c r="O9" s="143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8"/>
      <c r="AG9" s="142"/>
    </row>
    <row r="10" spans="2:79" ht="4.5" customHeight="1"/>
    <row r="11" spans="2:79" ht="20.25" customHeight="1">
      <c r="B11" s="146" t="s">
        <v>15</v>
      </c>
      <c r="C11" s="146"/>
      <c r="D11" s="146"/>
      <c r="E11" s="146"/>
      <c r="F11" s="146"/>
      <c r="G11" s="146"/>
      <c r="H11" s="146"/>
      <c r="I11" s="146"/>
      <c r="J11" s="147" t="s">
        <v>233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35"/>
      <c r="AC11" s="35"/>
      <c r="AD11" s="35"/>
      <c r="AE11" s="35"/>
      <c r="AF11" s="35"/>
      <c r="BW11" s="39"/>
      <c r="BX11" s="39"/>
      <c r="BY11" s="39"/>
      <c r="BZ11" s="39"/>
      <c r="CA11" s="39"/>
    </row>
    <row r="12" spans="2:79" ht="3" customHeight="1">
      <c r="C12" s="19"/>
      <c r="J12" s="150" t="s">
        <v>103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49"/>
      <c r="AC12" s="49"/>
      <c r="AD12" s="49"/>
      <c r="AE12" s="49"/>
      <c r="AF12" s="49"/>
    </row>
    <row r="13" spans="2:79" ht="15.75" customHeight="1">
      <c r="B13" s="146" t="s">
        <v>16</v>
      </c>
      <c r="C13" s="146"/>
      <c r="D13" s="146"/>
      <c r="E13" s="146"/>
      <c r="F13" s="146"/>
      <c r="G13" s="146"/>
      <c r="H13" s="146"/>
      <c r="I13" s="146"/>
      <c r="J13" s="148" t="s">
        <v>232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36"/>
      <c r="AC13" s="36"/>
      <c r="AD13" s="36"/>
      <c r="AE13" s="161" t="s">
        <v>115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</row>
    <row r="14" spans="2:79" ht="3" customHeight="1">
      <c r="C14" s="19"/>
      <c r="J14" s="150" t="s">
        <v>103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49"/>
      <c r="AC14" s="49"/>
      <c r="AD14" s="49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2:79" ht="21" customHeight="1">
      <c r="B15" s="146" t="s">
        <v>17</v>
      </c>
      <c r="C15" s="146"/>
      <c r="D15" s="146"/>
      <c r="E15" s="146"/>
      <c r="F15" s="146"/>
      <c r="G15" s="146"/>
      <c r="H15" s="146"/>
      <c r="I15" s="146"/>
      <c r="J15" s="149">
        <v>4030007645717</v>
      </c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37"/>
      <c r="AC15" s="37"/>
      <c r="AD15" s="37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2:79" ht="3" customHeight="1">
      <c r="J16" s="150" t="s">
        <v>103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49"/>
      <c r="AC16" s="49"/>
      <c r="AD16" s="49"/>
      <c r="AE16" s="49"/>
      <c r="AF16" s="49"/>
    </row>
    <row r="17" spans="2:53" ht="15" customHeight="1">
      <c r="B17" s="146" t="s">
        <v>108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37"/>
      <c r="AC17" s="37"/>
      <c r="AD17" s="37"/>
      <c r="AE17" s="162" t="s">
        <v>234</v>
      </c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2:53" ht="3" customHeight="1">
      <c r="J18" s="150" t="s">
        <v>103</v>
      </c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49"/>
      <c r="AC18" s="49"/>
      <c r="AD18" s="49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2:53" ht="14.25" customHeight="1">
      <c r="J19" s="150" t="s">
        <v>103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49"/>
      <c r="AC19" s="49"/>
      <c r="AD19" s="49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</row>
    <row r="20" spans="2:53" ht="15.75" customHeight="1">
      <c r="J20" s="150" t="s">
        <v>103</v>
      </c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49"/>
      <c r="AC20" s="49"/>
      <c r="AD20" s="49"/>
      <c r="AE20" s="49"/>
      <c r="AF20" s="49"/>
    </row>
    <row r="21" spans="2:53" ht="3" customHeight="1"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9"/>
      <c r="AC21" s="49"/>
      <c r="AD21" s="49"/>
      <c r="AE21" s="49"/>
      <c r="AF21" s="49"/>
    </row>
    <row r="22" spans="2:53" ht="16.5" customHeight="1">
      <c r="AW22" s="163" t="s">
        <v>18</v>
      </c>
      <c r="AX22" s="163"/>
      <c r="AY22" s="163"/>
      <c r="AZ22" s="163"/>
      <c r="BA22" s="163"/>
    </row>
    <row r="23" spans="2:53" ht="3.75" customHeight="1" thickBot="1"/>
    <row r="24" spans="2:53" ht="18.95" customHeight="1">
      <c r="B24" s="88" t="s">
        <v>19</v>
      </c>
      <c r="C24" s="89"/>
      <c r="D24" s="89"/>
      <c r="E24" s="89" t="s">
        <v>20</v>
      </c>
      <c r="F24" s="89"/>
      <c r="G24" s="92" t="s">
        <v>21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89" t="s">
        <v>112</v>
      </c>
      <c r="T24" s="89"/>
      <c r="U24" s="89"/>
      <c r="V24" s="92" t="s">
        <v>114</v>
      </c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132"/>
    </row>
    <row r="25" spans="2:53" ht="18.95" customHeight="1">
      <c r="B25" s="90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1"/>
      <c r="T25" s="91"/>
      <c r="U25" s="91"/>
      <c r="V25" s="85" t="s">
        <v>109</v>
      </c>
      <c r="W25" s="85"/>
      <c r="X25" s="85"/>
      <c r="Y25" s="85"/>
      <c r="Z25" s="85"/>
      <c r="AA25" s="85"/>
      <c r="AB25" s="85"/>
      <c r="AC25" s="85"/>
      <c r="AD25" s="85" t="s">
        <v>0</v>
      </c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96"/>
    </row>
    <row r="26" spans="2:53" ht="18.95" customHeight="1">
      <c r="B26" s="90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1"/>
      <c r="T26" s="91"/>
      <c r="U26" s="91"/>
      <c r="V26" s="85"/>
      <c r="W26" s="85"/>
      <c r="X26" s="85"/>
      <c r="Y26" s="85"/>
      <c r="Z26" s="85"/>
      <c r="AA26" s="85"/>
      <c r="AB26" s="85"/>
      <c r="AC26" s="85"/>
      <c r="AD26" s="79" t="s">
        <v>110</v>
      </c>
      <c r="AE26" s="79"/>
      <c r="AF26" s="79"/>
      <c r="AG26" s="79"/>
      <c r="AH26" s="79"/>
      <c r="AI26" s="79"/>
      <c r="AJ26" s="79"/>
      <c r="AK26" s="79"/>
      <c r="AL26" s="85" t="s">
        <v>113</v>
      </c>
      <c r="AM26" s="85"/>
      <c r="AN26" s="85"/>
      <c r="AO26" s="85"/>
      <c r="AP26" s="85"/>
      <c r="AQ26" s="85"/>
      <c r="AR26" s="85"/>
      <c r="AS26" s="85"/>
      <c r="AT26" s="85" t="s">
        <v>111</v>
      </c>
      <c r="AU26" s="85"/>
      <c r="AV26" s="85"/>
      <c r="AW26" s="85"/>
      <c r="AX26" s="85"/>
      <c r="AY26" s="85"/>
      <c r="AZ26" s="85"/>
      <c r="BA26" s="96"/>
    </row>
    <row r="27" spans="2:53" ht="19.5" customHeight="1">
      <c r="B27" s="90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1"/>
      <c r="T27" s="91"/>
      <c r="U27" s="91"/>
      <c r="V27" s="85"/>
      <c r="W27" s="85"/>
      <c r="X27" s="85"/>
      <c r="Y27" s="85"/>
      <c r="Z27" s="85"/>
      <c r="AA27" s="85"/>
      <c r="AB27" s="85"/>
      <c r="AC27" s="85"/>
      <c r="AD27" s="79"/>
      <c r="AE27" s="79"/>
      <c r="AF27" s="79"/>
      <c r="AG27" s="79"/>
      <c r="AH27" s="79"/>
      <c r="AI27" s="79"/>
      <c r="AJ27" s="79"/>
      <c r="AK27" s="79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96"/>
    </row>
    <row r="28" spans="2:53" s="20" customFormat="1" ht="13.5" customHeight="1">
      <c r="B28" s="131">
        <v>1</v>
      </c>
      <c r="C28" s="123"/>
      <c r="D28" s="123"/>
      <c r="E28" s="124">
        <v>2</v>
      </c>
      <c r="F28" s="130"/>
      <c r="G28" s="124">
        <v>3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30"/>
      <c r="S28" s="123">
        <v>4</v>
      </c>
      <c r="T28" s="123"/>
      <c r="U28" s="123"/>
      <c r="V28" s="123">
        <v>5</v>
      </c>
      <c r="W28" s="123"/>
      <c r="X28" s="123"/>
      <c r="Y28" s="123"/>
      <c r="Z28" s="123"/>
      <c r="AA28" s="123"/>
      <c r="AB28" s="123"/>
      <c r="AC28" s="123"/>
      <c r="AD28" s="123">
        <v>6</v>
      </c>
      <c r="AE28" s="123"/>
      <c r="AF28" s="123"/>
      <c r="AG28" s="123"/>
      <c r="AH28" s="123"/>
      <c r="AI28" s="123"/>
      <c r="AJ28" s="123"/>
      <c r="AK28" s="123"/>
      <c r="AL28" s="123">
        <v>7</v>
      </c>
      <c r="AM28" s="123"/>
      <c r="AN28" s="123"/>
      <c r="AO28" s="123"/>
      <c r="AP28" s="123"/>
      <c r="AQ28" s="123"/>
      <c r="AR28" s="123"/>
      <c r="AS28" s="123"/>
      <c r="AT28" s="124">
        <v>8</v>
      </c>
      <c r="AU28" s="125"/>
      <c r="AV28" s="125"/>
      <c r="AW28" s="125"/>
      <c r="AX28" s="125"/>
      <c r="AY28" s="125"/>
      <c r="AZ28" s="125"/>
      <c r="BA28" s="126"/>
    </row>
    <row r="29" spans="2:53" ht="58.5" customHeight="1">
      <c r="B29" s="164"/>
      <c r="C29" s="165"/>
      <c r="D29" s="165"/>
      <c r="E29" s="144"/>
      <c r="F29" s="145"/>
      <c r="G29" s="118" t="s">
        <v>230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  <c r="S29" s="80">
        <v>111</v>
      </c>
      <c r="T29" s="80"/>
      <c r="U29" s="80"/>
      <c r="V29" s="83">
        <f>V30+V31+V32+V40+V48</f>
        <v>0</v>
      </c>
      <c r="W29" s="83"/>
      <c r="X29" s="83"/>
      <c r="Y29" s="83"/>
      <c r="Z29" s="83"/>
      <c r="AA29" s="83"/>
      <c r="AB29" s="83"/>
      <c r="AC29" s="83"/>
      <c r="AD29" s="83">
        <f t="shared" ref="AD29" si="0">AD30+AD31+AD32+AD40+AD48</f>
        <v>0</v>
      </c>
      <c r="AE29" s="83"/>
      <c r="AF29" s="83"/>
      <c r="AG29" s="83"/>
      <c r="AH29" s="83"/>
      <c r="AI29" s="83"/>
      <c r="AJ29" s="83"/>
      <c r="AK29" s="83"/>
      <c r="AL29" s="83">
        <f t="shared" ref="AL29" si="1">AL30+AL31+AL32+AL40+AL48</f>
        <v>0</v>
      </c>
      <c r="AM29" s="83"/>
      <c r="AN29" s="83"/>
      <c r="AO29" s="83"/>
      <c r="AP29" s="83"/>
      <c r="AQ29" s="83"/>
      <c r="AR29" s="83"/>
      <c r="AS29" s="83"/>
      <c r="AT29" s="83">
        <f>AD29-AL29</f>
        <v>0</v>
      </c>
      <c r="AU29" s="83"/>
      <c r="AV29" s="83"/>
      <c r="AW29" s="83"/>
      <c r="AX29" s="83"/>
      <c r="AY29" s="83"/>
      <c r="AZ29" s="83"/>
      <c r="BA29" s="84"/>
    </row>
    <row r="30" spans="2:53" ht="26.1" customHeight="1">
      <c r="B30" s="107" t="s">
        <v>22</v>
      </c>
      <c r="C30" s="108"/>
      <c r="D30" s="109"/>
      <c r="E30" s="122" t="s">
        <v>116</v>
      </c>
      <c r="F30" s="109"/>
      <c r="G30" s="112" t="s">
        <v>117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4"/>
      <c r="S30" s="80">
        <v>112</v>
      </c>
      <c r="T30" s="80"/>
      <c r="U30" s="80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>
        <f>AD30-AL30</f>
        <v>0</v>
      </c>
      <c r="AU30" s="81"/>
      <c r="AV30" s="81"/>
      <c r="AW30" s="81"/>
      <c r="AX30" s="81"/>
      <c r="AY30" s="81"/>
      <c r="AZ30" s="81"/>
      <c r="BA30" s="82"/>
    </row>
    <row r="31" spans="2:53" ht="45" customHeight="1">
      <c r="B31" s="107" t="s">
        <v>23</v>
      </c>
      <c r="C31" s="108"/>
      <c r="D31" s="109"/>
      <c r="E31" s="110" t="s">
        <v>118</v>
      </c>
      <c r="F31" s="111"/>
      <c r="G31" s="112" t="s">
        <v>119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80">
        <v>113</v>
      </c>
      <c r="T31" s="80"/>
      <c r="U31" s="80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>
        <f>AD31-AL31</f>
        <v>0</v>
      </c>
      <c r="AU31" s="81"/>
      <c r="AV31" s="81"/>
      <c r="AW31" s="81"/>
      <c r="AX31" s="81"/>
      <c r="AY31" s="81"/>
      <c r="AZ31" s="81"/>
      <c r="BA31" s="82"/>
    </row>
    <row r="32" spans="2:53" ht="44.25" customHeight="1">
      <c r="B32" s="107"/>
      <c r="C32" s="108"/>
      <c r="D32" s="109"/>
      <c r="E32" s="122"/>
      <c r="F32" s="109"/>
      <c r="G32" s="112" t="s">
        <v>120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4"/>
      <c r="S32" s="80">
        <v>114</v>
      </c>
      <c r="T32" s="80"/>
      <c r="U32" s="80"/>
      <c r="V32" s="83">
        <f>V33+V34+V35+V36+V37+V38+V39</f>
        <v>0</v>
      </c>
      <c r="W32" s="83"/>
      <c r="X32" s="83"/>
      <c r="Y32" s="83"/>
      <c r="Z32" s="83"/>
      <c r="AA32" s="83"/>
      <c r="AB32" s="83"/>
      <c r="AC32" s="83"/>
      <c r="AD32" s="83">
        <f t="shared" ref="AD32" si="2">AD33+AD34+AD35+AD36+AD37+AD38+AD39</f>
        <v>0</v>
      </c>
      <c r="AE32" s="83"/>
      <c r="AF32" s="83"/>
      <c r="AG32" s="83"/>
      <c r="AH32" s="83"/>
      <c r="AI32" s="83"/>
      <c r="AJ32" s="83"/>
      <c r="AK32" s="83"/>
      <c r="AL32" s="83">
        <f t="shared" ref="AL32" si="3">AL33+AL34+AL35+AL36+AL37+AL38+AL39</f>
        <v>0</v>
      </c>
      <c r="AM32" s="83"/>
      <c r="AN32" s="83"/>
      <c r="AO32" s="83"/>
      <c r="AP32" s="83"/>
      <c r="AQ32" s="83"/>
      <c r="AR32" s="83"/>
      <c r="AS32" s="83"/>
      <c r="AT32" s="83">
        <f>AD32-AL32</f>
        <v>0</v>
      </c>
      <c r="AU32" s="83"/>
      <c r="AV32" s="83"/>
      <c r="AW32" s="83"/>
      <c r="AX32" s="83"/>
      <c r="AY32" s="83"/>
      <c r="AZ32" s="83"/>
      <c r="BA32" s="84"/>
    </row>
    <row r="33" spans="1:58" ht="24.95" customHeight="1">
      <c r="B33" s="107" t="s">
        <v>24</v>
      </c>
      <c r="C33" s="108"/>
      <c r="D33" s="109"/>
      <c r="E33" s="110" t="s">
        <v>123</v>
      </c>
      <c r="F33" s="111"/>
      <c r="G33" s="112" t="s">
        <v>121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4"/>
      <c r="S33" s="80">
        <v>115</v>
      </c>
      <c r="T33" s="80"/>
      <c r="U33" s="80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>
        <f t="shared" ref="AT33:AT40" si="4">AD33-AL33</f>
        <v>0</v>
      </c>
      <c r="AU33" s="81"/>
      <c r="AV33" s="81"/>
      <c r="AW33" s="81"/>
      <c r="AX33" s="81"/>
      <c r="AY33" s="81"/>
      <c r="AZ33" s="81"/>
      <c r="BA33" s="82"/>
    </row>
    <row r="34" spans="1:58" ht="24.95" customHeight="1">
      <c r="B34" s="107" t="s">
        <v>25</v>
      </c>
      <c r="C34" s="108"/>
      <c r="D34" s="109"/>
      <c r="E34" s="110" t="s">
        <v>124</v>
      </c>
      <c r="F34" s="111"/>
      <c r="G34" s="112" t="s">
        <v>122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4"/>
      <c r="S34" s="80">
        <v>116</v>
      </c>
      <c r="T34" s="80"/>
      <c r="U34" s="80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>
        <f t="shared" si="4"/>
        <v>0</v>
      </c>
      <c r="AU34" s="81"/>
      <c r="AV34" s="81"/>
      <c r="AW34" s="81"/>
      <c r="AX34" s="81"/>
      <c r="AY34" s="81"/>
      <c r="AZ34" s="81"/>
      <c r="BA34" s="82"/>
    </row>
    <row r="35" spans="1:58" ht="24.95" customHeight="1">
      <c r="B35" s="107" t="s">
        <v>26</v>
      </c>
      <c r="C35" s="108"/>
      <c r="D35" s="109"/>
      <c r="E35" s="110" t="s">
        <v>125</v>
      </c>
      <c r="F35" s="111"/>
      <c r="G35" s="112" t="s">
        <v>126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4"/>
      <c r="S35" s="80">
        <v>117</v>
      </c>
      <c r="T35" s="80"/>
      <c r="U35" s="80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>
        <f t="shared" si="4"/>
        <v>0</v>
      </c>
      <c r="AU35" s="81"/>
      <c r="AV35" s="81"/>
      <c r="AW35" s="81"/>
      <c r="AX35" s="81"/>
      <c r="AY35" s="81"/>
      <c r="AZ35" s="81"/>
      <c r="BA35" s="82"/>
    </row>
    <row r="36" spans="1:58" ht="24.95" customHeight="1">
      <c r="B36" s="107" t="s">
        <v>27</v>
      </c>
      <c r="C36" s="108"/>
      <c r="D36" s="109"/>
      <c r="E36" s="110" t="s">
        <v>127</v>
      </c>
      <c r="F36" s="111"/>
      <c r="G36" s="112" t="s">
        <v>128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  <c r="S36" s="80">
        <v>118</v>
      </c>
      <c r="T36" s="80"/>
      <c r="U36" s="80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>
        <f t="shared" si="4"/>
        <v>0</v>
      </c>
      <c r="AU36" s="81"/>
      <c r="AV36" s="81"/>
      <c r="AW36" s="81"/>
      <c r="AX36" s="81"/>
      <c r="AY36" s="81"/>
      <c r="AZ36" s="81"/>
      <c r="BA36" s="82"/>
    </row>
    <row r="37" spans="1:58" ht="24.95" customHeight="1">
      <c r="B37" s="107" t="s">
        <v>28</v>
      </c>
      <c r="C37" s="108"/>
      <c r="D37" s="109"/>
      <c r="E37" s="110" t="s">
        <v>129</v>
      </c>
      <c r="F37" s="111"/>
      <c r="G37" s="112" t="s">
        <v>130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  <c r="S37" s="80">
        <v>119</v>
      </c>
      <c r="T37" s="80"/>
      <c r="U37" s="80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>
        <f t="shared" si="4"/>
        <v>0</v>
      </c>
      <c r="AU37" s="81"/>
      <c r="AV37" s="81"/>
      <c r="AW37" s="81"/>
      <c r="AX37" s="81"/>
      <c r="AY37" s="81"/>
      <c r="AZ37" s="81"/>
      <c r="BA37" s="82"/>
    </row>
    <row r="38" spans="1:58" ht="24.95" customHeight="1">
      <c r="B38" s="107" t="s">
        <v>29</v>
      </c>
      <c r="C38" s="108"/>
      <c r="D38" s="109"/>
      <c r="E38" s="110" t="s">
        <v>132</v>
      </c>
      <c r="F38" s="111"/>
      <c r="G38" s="112" t="s">
        <v>131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  <c r="S38" s="80">
        <v>120</v>
      </c>
      <c r="T38" s="80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>
        <f t="shared" si="4"/>
        <v>0</v>
      </c>
      <c r="AU38" s="81"/>
      <c r="AV38" s="81"/>
      <c r="AW38" s="81"/>
      <c r="AX38" s="81"/>
      <c r="AY38" s="81"/>
      <c r="AZ38" s="81"/>
      <c r="BA38" s="82"/>
    </row>
    <row r="39" spans="1:58" ht="24.95" customHeight="1">
      <c r="B39" s="107" t="s">
        <v>30</v>
      </c>
      <c r="C39" s="108"/>
      <c r="D39" s="109"/>
      <c r="E39" s="110" t="s">
        <v>133</v>
      </c>
      <c r="F39" s="111"/>
      <c r="G39" s="112" t="s">
        <v>134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4"/>
      <c r="S39" s="80">
        <v>121</v>
      </c>
      <c r="T39" s="80"/>
      <c r="U39" s="80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>
        <f t="shared" si="4"/>
        <v>0</v>
      </c>
      <c r="AU39" s="81"/>
      <c r="AV39" s="81"/>
      <c r="AW39" s="81"/>
      <c r="AX39" s="81"/>
      <c r="AY39" s="81"/>
      <c r="AZ39" s="81"/>
      <c r="BA39" s="82"/>
    </row>
    <row r="40" spans="1:58" ht="43.5" customHeight="1" thickBot="1">
      <c r="B40" s="115" t="s">
        <v>31</v>
      </c>
      <c r="C40" s="116"/>
      <c r="D40" s="117"/>
      <c r="E40" s="133" t="s">
        <v>45</v>
      </c>
      <c r="F40" s="134"/>
      <c r="G40" s="135" t="s">
        <v>135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01">
        <v>122</v>
      </c>
      <c r="T40" s="101"/>
      <c r="U40" s="101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02">
        <f t="shared" si="4"/>
        <v>0</v>
      </c>
      <c r="AU40" s="102"/>
      <c r="AV40" s="102"/>
      <c r="AW40" s="102"/>
      <c r="AX40" s="102"/>
      <c r="AY40" s="102"/>
      <c r="AZ40" s="102"/>
      <c r="BA40" s="103"/>
    </row>
    <row r="41" spans="1:58" ht="6" customHeight="1">
      <c r="B41" s="55"/>
      <c r="C41" s="55"/>
      <c r="D41" s="55"/>
      <c r="E41" s="51"/>
      <c r="F41" s="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53"/>
      <c r="U41" s="53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21"/>
      <c r="BC41" s="21"/>
      <c r="BD41" s="21"/>
      <c r="BE41" s="21"/>
      <c r="BF41" s="21"/>
    </row>
    <row r="42" spans="1:58" ht="18" customHeight="1" thickBot="1">
      <c r="A42" s="21"/>
      <c r="B42" s="21"/>
      <c r="D42" s="43"/>
      <c r="E42" s="43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5"/>
      <c r="U42" s="46"/>
      <c r="V42" s="46"/>
      <c r="W42" s="46"/>
      <c r="X42" s="46"/>
      <c r="Y42" s="46"/>
      <c r="Z42" s="46"/>
      <c r="AA42" s="46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87" t="s">
        <v>39</v>
      </c>
      <c r="AX42" s="87"/>
      <c r="AY42" s="87"/>
      <c r="AZ42" s="87"/>
      <c r="BA42" s="87"/>
      <c r="BB42" s="21"/>
      <c r="BC42" s="21"/>
      <c r="BD42" s="21"/>
      <c r="BE42" s="21"/>
      <c r="BF42" s="21"/>
    </row>
    <row r="43" spans="1:58" ht="18.95" customHeight="1">
      <c r="B43" s="88" t="s">
        <v>19</v>
      </c>
      <c r="C43" s="89"/>
      <c r="D43" s="89"/>
      <c r="E43" s="89" t="s">
        <v>20</v>
      </c>
      <c r="F43" s="89"/>
      <c r="G43" s="92" t="s">
        <v>21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89" t="s">
        <v>112</v>
      </c>
      <c r="T43" s="89"/>
      <c r="U43" s="89"/>
      <c r="V43" s="92" t="s">
        <v>114</v>
      </c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32"/>
    </row>
    <row r="44" spans="1:58" ht="18.95" customHeight="1">
      <c r="B44" s="90"/>
      <c r="C44" s="91"/>
      <c r="D44" s="91"/>
      <c r="E44" s="91"/>
      <c r="F44" s="91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1"/>
      <c r="T44" s="91"/>
      <c r="U44" s="91"/>
      <c r="V44" s="85" t="s">
        <v>109</v>
      </c>
      <c r="W44" s="85"/>
      <c r="X44" s="85"/>
      <c r="Y44" s="85"/>
      <c r="Z44" s="85"/>
      <c r="AA44" s="85"/>
      <c r="AB44" s="85"/>
      <c r="AC44" s="85"/>
      <c r="AD44" s="85" t="s">
        <v>0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96"/>
    </row>
    <row r="45" spans="1:58" ht="18.95" customHeight="1">
      <c r="B45" s="90"/>
      <c r="C45" s="91"/>
      <c r="D45" s="91"/>
      <c r="E45" s="91"/>
      <c r="F45" s="91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1"/>
      <c r="T45" s="91"/>
      <c r="U45" s="91"/>
      <c r="V45" s="85"/>
      <c r="W45" s="85"/>
      <c r="X45" s="85"/>
      <c r="Y45" s="85"/>
      <c r="Z45" s="85"/>
      <c r="AA45" s="85"/>
      <c r="AB45" s="85"/>
      <c r="AC45" s="85"/>
      <c r="AD45" s="79" t="s">
        <v>110</v>
      </c>
      <c r="AE45" s="79"/>
      <c r="AF45" s="79"/>
      <c r="AG45" s="79"/>
      <c r="AH45" s="79"/>
      <c r="AI45" s="79"/>
      <c r="AJ45" s="79"/>
      <c r="AK45" s="79"/>
      <c r="AL45" s="85" t="s">
        <v>113</v>
      </c>
      <c r="AM45" s="85"/>
      <c r="AN45" s="85"/>
      <c r="AO45" s="85"/>
      <c r="AP45" s="85"/>
      <c r="AQ45" s="85"/>
      <c r="AR45" s="85"/>
      <c r="AS45" s="85"/>
      <c r="AT45" s="85" t="s">
        <v>111</v>
      </c>
      <c r="AU45" s="85"/>
      <c r="AV45" s="85"/>
      <c r="AW45" s="85"/>
      <c r="AX45" s="85"/>
      <c r="AY45" s="85"/>
      <c r="AZ45" s="85"/>
      <c r="BA45" s="96"/>
    </row>
    <row r="46" spans="1:58" ht="19.5" customHeight="1">
      <c r="B46" s="90"/>
      <c r="C46" s="91"/>
      <c r="D46" s="91"/>
      <c r="E46" s="91"/>
      <c r="F46" s="91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1"/>
      <c r="T46" s="91"/>
      <c r="U46" s="91"/>
      <c r="V46" s="85"/>
      <c r="W46" s="85"/>
      <c r="X46" s="85"/>
      <c r="Y46" s="85"/>
      <c r="Z46" s="85"/>
      <c r="AA46" s="85"/>
      <c r="AB46" s="85"/>
      <c r="AC46" s="85"/>
      <c r="AD46" s="79"/>
      <c r="AE46" s="79"/>
      <c r="AF46" s="79"/>
      <c r="AG46" s="79"/>
      <c r="AH46" s="79"/>
      <c r="AI46" s="79"/>
      <c r="AJ46" s="79"/>
      <c r="AK46" s="79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96"/>
    </row>
    <row r="47" spans="1:58" s="20" customFormat="1" ht="13.5" customHeight="1">
      <c r="B47" s="131">
        <v>1</v>
      </c>
      <c r="C47" s="123"/>
      <c r="D47" s="123"/>
      <c r="E47" s="124">
        <v>2</v>
      </c>
      <c r="F47" s="130"/>
      <c r="G47" s="124">
        <v>3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30"/>
      <c r="S47" s="123">
        <v>4</v>
      </c>
      <c r="T47" s="123"/>
      <c r="U47" s="123"/>
      <c r="V47" s="123">
        <v>5</v>
      </c>
      <c r="W47" s="123"/>
      <c r="X47" s="123"/>
      <c r="Y47" s="123"/>
      <c r="Z47" s="123"/>
      <c r="AA47" s="123"/>
      <c r="AB47" s="123"/>
      <c r="AC47" s="123"/>
      <c r="AD47" s="123">
        <v>6</v>
      </c>
      <c r="AE47" s="123"/>
      <c r="AF47" s="123"/>
      <c r="AG47" s="123"/>
      <c r="AH47" s="123"/>
      <c r="AI47" s="123"/>
      <c r="AJ47" s="123"/>
      <c r="AK47" s="123"/>
      <c r="AL47" s="123">
        <v>7</v>
      </c>
      <c r="AM47" s="123"/>
      <c r="AN47" s="123"/>
      <c r="AO47" s="123"/>
      <c r="AP47" s="123"/>
      <c r="AQ47" s="123"/>
      <c r="AR47" s="123"/>
      <c r="AS47" s="123"/>
      <c r="AT47" s="124">
        <v>8</v>
      </c>
      <c r="AU47" s="125"/>
      <c r="AV47" s="125"/>
      <c r="AW47" s="125"/>
      <c r="AX47" s="125"/>
      <c r="AY47" s="125"/>
      <c r="AZ47" s="125"/>
      <c r="BA47" s="126"/>
    </row>
    <row r="48" spans="1:58" ht="60.75" customHeight="1">
      <c r="B48" s="107" t="s">
        <v>32</v>
      </c>
      <c r="C48" s="108"/>
      <c r="D48" s="109"/>
      <c r="E48" s="122" t="s">
        <v>136</v>
      </c>
      <c r="F48" s="109"/>
      <c r="G48" s="127" t="s">
        <v>137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  <c r="S48" s="80">
        <v>123</v>
      </c>
      <c r="T48" s="80"/>
      <c r="U48" s="80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>
        <f t="shared" ref="AT48" si="5">AD48-AL48</f>
        <v>0</v>
      </c>
      <c r="AU48" s="81"/>
      <c r="AV48" s="81"/>
      <c r="AW48" s="81"/>
      <c r="AX48" s="81"/>
      <c r="AY48" s="81"/>
      <c r="AZ48" s="81"/>
      <c r="BA48" s="82"/>
    </row>
    <row r="49" spans="2:53" ht="48" customHeight="1">
      <c r="B49" s="107"/>
      <c r="C49" s="108"/>
      <c r="D49" s="109"/>
      <c r="E49" s="122"/>
      <c r="F49" s="109"/>
      <c r="G49" s="112" t="s">
        <v>227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4"/>
      <c r="S49" s="80">
        <v>124</v>
      </c>
      <c r="T49" s="80"/>
      <c r="U49" s="80"/>
      <c r="V49" s="83">
        <f>V50+V59+V60+V65+V66+V74+V75+V76+V77+V78</f>
        <v>0</v>
      </c>
      <c r="W49" s="83"/>
      <c r="X49" s="83"/>
      <c r="Y49" s="83"/>
      <c r="Z49" s="83"/>
      <c r="AA49" s="83"/>
      <c r="AB49" s="83"/>
      <c r="AC49" s="83"/>
      <c r="AD49" s="83">
        <f t="shared" ref="AD49" si="6">AD50+AD59+AD60+AD65+AD66+AD74+AD75+AD76+AD77+AD78</f>
        <v>0</v>
      </c>
      <c r="AE49" s="83"/>
      <c r="AF49" s="83"/>
      <c r="AG49" s="83"/>
      <c r="AH49" s="83"/>
      <c r="AI49" s="83"/>
      <c r="AJ49" s="83"/>
      <c r="AK49" s="83"/>
      <c r="AL49" s="83">
        <f t="shared" ref="AL49" si="7">AL50+AL59+AL60+AL65+AL66+AL74+AL75+AL76+AL77+AL78</f>
        <v>0</v>
      </c>
      <c r="AM49" s="83"/>
      <c r="AN49" s="83"/>
      <c r="AO49" s="83"/>
      <c r="AP49" s="83"/>
      <c r="AQ49" s="83"/>
      <c r="AR49" s="83"/>
      <c r="AS49" s="83"/>
      <c r="AT49" s="83">
        <f>AD49-AL49</f>
        <v>0</v>
      </c>
      <c r="AU49" s="83"/>
      <c r="AV49" s="83"/>
      <c r="AW49" s="83"/>
      <c r="AX49" s="83"/>
      <c r="AY49" s="83"/>
      <c r="AZ49" s="83"/>
      <c r="BA49" s="84"/>
    </row>
    <row r="50" spans="2:53" ht="37.5" customHeight="1">
      <c r="B50" s="107"/>
      <c r="C50" s="108"/>
      <c r="D50" s="109"/>
      <c r="E50" s="110"/>
      <c r="F50" s="111"/>
      <c r="G50" s="112" t="s">
        <v>139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80">
        <v>125</v>
      </c>
      <c r="T50" s="80"/>
      <c r="U50" s="80"/>
      <c r="V50" s="83">
        <f>V51+V52+V53+V54+V55+V56+V57+V58</f>
        <v>0</v>
      </c>
      <c r="W50" s="83"/>
      <c r="X50" s="83"/>
      <c r="Y50" s="83"/>
      <c r="Z50" s="83"/>
      <c r="AA50" s="83"/>
      <c r="AB50" s="83"/>
      <c r="AC50" s="83"/>
      <c r="AD50" s="83">
        <f t="shared" ref="AD50" si="8">AD51+AD52+AD53+AD54+AD55+AD56+AD57+AD58</f>
        <v>0</v>
      </c>
      <c r="AE50" s="83"/>
      <c r="AF50" s="83"/>
      <c r="AG50" s="83"/>
      <c r="AH50" s="83"/>
      <c r="AI50" s="83"/>
      <c r="AJ50" s="83"/>
      <c r="AK50" s="83"/>
      <c r="AL50" s="83">
        <f t="shared" ref="AL50" si="9">AL51+AL52+AL53+AL54+AL55+AL56+AL57+AL58</f>
        <v>0</v>
      </c>
      <c r="AM50" s="83"/>
      <c r="AN50" s="83"/>
      <c r="AO50" s="83"/>
      <c r="AP50" s="83"/>
      <c r="AQ50" s="83"/>
      <c r="AR50" s="83"/>
      <c r="AS50" s="83"/>
      <c r="AT50" s="83">
        <f>AD50-AL50</f>
        <v>0</v>
      </c>
      <c r="AU50" s="83"/>
      <c r="AV50" s="83"/>
      <c r="AW50" s="83"/>
      <c r="AX50" s="83"/>
      <c r="AY50" s="83"/>
      <c r="AZ50" s="83"/>
      <c r="BA50" s="84"/>
    </row>
    <row r="51" spans="2:53" ht="24.95" customHeight="1">
      <c r="B51" s="107" t="s">
        <v>1</v>
      </c>
      <c r="C51" s="108"/>
      <c r="D51" s="109"/>
      <c r="E51" s="122">
        <v>100</v>
      </c>
      <c r="F51" s="109"/>
      <c r="G51" s="112" t="s">
        <v>138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4"/>
      <c r="S51" s="80">
        <v>126</v>
      </c>
      <c r="T51" s="80"/>
      <c r="U51" s="80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>
        <f t="shared" ref="AT51:AT59" si="10">AD51-AL51</f>
        <v>0</v>
      </c>
      <c r="AU51" s="81"/>
      <c r="AV51" s="81"/>
      <c r="AW51" s="81"/>
      <c r="AX51" s="81"/>
      <c r="AY51" s="81"/>
      <c r="AZ51" s="81"/>
      <c r="BA51" s="82"/>
    </row>
    <row r="52" spans="2:53" ht="24.95" customHeight="1">
      <c r="B52" s="107" t="s">
        <v>33</v>
      </c>
      <c r="C52" s="108"/>
      <c r="D52" s="109"/>
      <c r="E52" s="110">
        <v>101</v>
      </c>
      <c r="F52" s="111"/>
      <c r="G52" s="112" t="s">
        <v>140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80">
        <v>127</v>
      </c>
      <c r="T52" s="80"/>
      <c r="U52" s="80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>
        <f t="shared" si="10"/>
        <v>0</v>
      </c>
      <c r="AU52" s="81"/>
      <c r="AV52" s="81"/>
      <c r="AW52" s="81"/>
      <c r="AX52" s="81"/>
      <c r="AY52" s="81"/>
      <c r="AZ52" s="81"/>
      <c r="BA52" s="82"/>
    </row>
    <row r="53" spans="2:53" ht="24.95" customHeight="1">
      <c r="B53" s="107" t="s">
        <v>34</v>
      </c>
      <c r="C53" s="108"/>
      <c r="D53" s="109"/>
      <c r="E53" s="110">
        <v>102</v>
      </c>
      <c r="F53" s="111"/>
      <c r="G53" s="112" t="s">
        <v>141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  <c r="S53" s="80">
        <v>128</v>
      </c>
      <c r="T53" s="80"/>
      <c r="U53" s="80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>
        <f t="shared" si="10"/>
        <v>0</v>
      </c>
      <c r="AU53" s="81"/>
      <c r="AV53" s="81"/>
      <c r="AW53" s="81"/>
      <c r="AX53" s="81"/>
      <c r="AY53" s="81"/>
      <c r="AZ53" s="81"/>
      <c r="BA53" s="82"/>
    </row>
    <row r="54" spans="2:53" ht="24.95" customHeight="1">
      <c r="B54" s="107" t="s">
        <v>35</v>
      </c>
      <c r="C54" s="108"/>
      <c r="D54" s="109"/>
      <c r="E54" s="110">
        <v>103</v>
      </c>
      <c r="F54" s="111"/>
      <c r="G54" s="112" t="s">
        <v>142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4"/>
      <c r="S54" s="80">
        <v>129</v>
      </c>
      <c r="T54" s="80"/>
      <c r="U54" s="80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>
        <f t="shared" si="10"/>
        <v>0</v>
      </c>
      <c r="AU54" s="81"/>
      <c r="AV54" s="81"/>
      <c r="AW54" s="81"/>
      <c r="AX54" s="81"/>
      <c r="AY54" s="81"/>
      <c r="AZ54" s="81"/>
      <c r="BA54" s="82"/>
    </row>
    <row r="55" spans="2:53" ht="24.95" customHeight="1">
      <c r="B55" s="107" t="s">
        <v>36</v>
      </c>
      <c r="C55" s="108"/>
      <c r="D55" s="109"/>
      <c r="E55" s="110">
        <v>104</v>
      </c>
      <c r="F55" s="111"/>
      <c r="G55" s="112" t="s">
        <v>143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4"/>
      <c r="S55" s="80">
        <v>130</v>
      </c>
      <c r="T55" s="80"/>
      <c r="U55" s="80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>
        <f t="shared" si="10"/>
        <v>0</v>
      </c>
      <c r="AU55" s="81"/>
      <c r="AV55" s="81"/>
      <c r="AW55" s="81"/>
      <c r="AX55" s="81"/>
      <c r="AY55" s="81"/>
      <c r="AZ55" s="81"/>
      <c r="BA55" s="82"/>
    </row>
    <row r="56" spans="2:53" ht="24.95" customHeight="1">
      <c r="B56" s="121" t="s">
        <v>37</v>
      </c>
      <c r="C56" s="108"/>
      <c r="D56" s="109"/>
      <c r="E56" s="110">
        <v>105</v>
      </c>
      <c r="F56" s="111"/>
      <c r="G56" s="112" t="s">
        <v>144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80">
        <v>131</v>
      </c>
      <c r="T56" s="80"/>
      <c r="U56" s="80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>
        <f t="shared" si="10"/>
        <v>0</v>
      </c>
      <c r="AU56" s="81"/>
      <c r="AV56" s="81"/>
      <c r="AW56" s="81"/>
      <c r="AX56" s="81"/>
      <c r="AY56" s="81"/>
      <c r="AZ56" s="81"/>
      <c r="BA56" s="82"/>
    </row>
    <row r="57" spans="2:53" ht="24.95" customHeight="1">
      <c r="B57" s="107" t="s">
        <v>38</v>
      </c>
      <c r="C57" s="108"/>
      <c r="D57" s="109"/>
      <c r="E57" s="110">
        <v>106</v>
      </c>
      <c r="F57" s="111"/>
      <c r="G57" s="112" t="s">
        <v>145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4"/>
      <c r="S57" s="80">
        <v>132</v>
      </c>
      <c r="T57" s="80"/>
      <c r="U57" s="80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>
        <f t="shared" si="10"/>
        <v>0</v>
      </c>
      <c r="AU57" s="81"/>
      <c r="AV57" s="81"/>
      <c r="AW57" s="81"/>
      <c r="AX57" s="81"/>
      <c r="AY57" s="81"/>
      <c r="AZ57" s="81"/>
      <c r="BA57" s="82"/>
    </row>
    <row r="58" spans="2:53" ht="24.95" customHeight="1">
      <c r="B58" s="107" t="s">
        <v>40</v>
      </c>
      <c r="C58" s="108"/>
      <c r="D58" s="109"/>
      <c r="E58" s="110">
        <v>108</v>
      </c>
      <c r="F58" s="111"/>
      <c r="G58" s="112" t="s">
        <v>146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4"/>
      <c r="S58" s="80">
        <v>133</v>
      </c>
      <c r="T58" s="80"/>
      <c r="U58" s="80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>
        <f t="shared" si="10"/>
        <v>0</v>
      </c>
      <c r="AU58" s="81"/>
      <c r="AV58" s="81"/>
      <c r="AW58" s="81"/>
      <c r="AX58" s="81"/>
      <c r="AY58" s="81"/>
      <c r="AZ58" s="81"/>
      <c r="BA58" s="82"/>
    </row>
    <row r="59" spans="2:53" ht="30" customHeight="1">
      <c r="B59" s="107" t="s">
        <v>41</v>
      </c>
      <c r="C59" s="108"/>
      <c r="D59" s="109"/>
      <c r="E59" s="110">
        <v>11</v>
      </c>
      <c r="F59" s="111"/>
      <c r="G59" s="112" t="s">
        <v>147</v>
      </c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4"/>
      <c r="S59" s="80">
        <v>134</v>
      </c>
      <c r="T59" s="80"/>
      <c r="U59" s="80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>
        <f t="shared" si="10"/>
        <v>0</v>
      </c>
      <c r="AU59" s="81"/>
      <c r="AV59" s="81"/>
      <c r="AW59" s="81"/>
      <c r="AX59" s="81"/>
      <c r="AY59" s="81"/>
      <c r="AZ59" s="81"/>
      <c r="BA59" s="82"/>
    </row>
    <row r="60" spans="2:53" ht="36.75" customHeight="1">
      <c r="B60" s="107"/>
      <c r="C60" s="108"/>
      <c r="D60" s="109"/>
      <c r="E60" s="110"/>
      <c r="F60" s="111"/>
      <c r="G60" s="112" t="s">
        <v>224</v>
      </c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4"/>
      <c r="S60" s="80">
        <v>135</v>
      </c>
      <c r="T60" s="80"/>
      <c r="U60" s="80"/>
      <c r="V60" s="83">
        <f>V61+V62+V63+V64</f>
        <v>0</v>
      </c>
      <c r="W60" s="83"/>
      <c r="X60" s="83"/>
      <c r="Y60" s="83"/>
      <c r="Z60" s="83"/>
      <c r="AA60" s="83"/>
      <c r="AB60" s="83"/>
      <c r="AC60" s="83"/>
      <c r="AD60" s="83">
        <f t="shared" ref="AD60" si="11">AD61+AD62+AD63+AD64</f>
        <v>0</v>
      </c>
      <c r="AE60" s="83"/>
      <c r="AF60" s="83"/>
      <c r="AG60" s="83"/>
      <c r="AH60" s="83"/>
      <c r="AI60" s="83"/>
      <c r="AJ60" s="83"/>
      <c r="AK60" s="83"/>
      <c r="AL60" s="83">
        <f t="shared" ref="AL60" si="12">AL61+AL62+AL63+AL64</f>
        <v>0</v>
      </c>
      <c r="AM60" s="83"/>
      <c r="AN60" s="83"/>
      <c r="AO60" s="83"/>
      <c r="AP60" s="83"/>
      <c r="AQ60" s="83"/>
      <c r="AR60" s="83"/>
      <c r="AS60" s="83"/>
      <c r="AT60" s="83">
        <f>AD60-AL60</f>
        <v>0</v>
      </c>
      <c r="AU60" s="83"/>
      <c r="AV60" s="83"/>
      <c r="AW60" s="83"/>
      <c r="AX60" s="83"/>
      <c r="AY60" s="83"/>
      <c r="AZ60" s="83"/>
      <c r="BA60" s="84"/>
    </row>
    <row r="61" spans="2:53" ht="26.1" customHeight="1">
      <c r="B61" s="107" t="s">
        <v>42</v>
      </c>
      <c r="C61" s="108"/>
      <c r="D61" s="109"/>
      <c r="E61" s="110">
        <v>120</v>
      </c>
      <c r="F61" s="111"/>
      <c r="G61" s="112" t="s">
        <v>150</v>
      </c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4"/>
      <c r="S61" s="80">
        <v>136</v>
      </c>
      <c r="T61" s="80"/>
      <c r="U61" s="80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>
        <f t="shared" ref="AT61:AT66" si="13">AD61-AL61</f>
        <v>0</v>
      </c>
      <c r="AU61" s="81"/>
      <c r="AV61" s="81"/>
      <c r="AW61" s="81"/>
      <c r="AX61" s="81"/>
      <c r="AY61" s="81"/>
      <c r="AZ61" s="81"/>
      <c r="BA61" s="82"/>
    </row>
    <row r="62" spans="2:53" ht="26.1" customHeight="1">
      <c r="B62" s="107" t="s">
        <v>43</v>
      </c>
      <c r="C62" s="108"/>
      <c r="D62" s="109"/>
      <c r="E62" s="110">
        <v>121</v>
      </c>
      <c r="F62" s="111"/>
      <c r="G62" s="112" t="s">
        <v>151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4"/>
      <c r="S62" s="80">
        <v>137</v>
      </c>
      <c r="T62" s="80"/>
      <c r="U62" s="80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>
        <f t="shared" si="13"/>
        <v>0</v>
      </c>
      <c r="AU62" s="81"/>
      <c r="AV62" s="81"/>
      <c r="AW62" s="81"/>
      <c r="AX62" s="81"/>
      <c r="AY62" s="81"/>
      <c r="AZ62" s="81"/>
      <c r="BA62" s="82"/>
    </row>
    <row r="63" spans="2:53" ht="26.1" customHeight="1">
      <c r="B63" s="107" t="s">
        <v>44</v>
      </c>
      <c r="C63" s="108"/>
      <c r="D63" s="109"/>
      <c r="E63" s="110" t="s">
        <v>148</v>
      </c>
      <c r="F63" s="111"/>
      <c r="G63" s="112" t="s">
        <v>152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4"/>
      <c r="S63" s="80">
        <v>138</v>
      </c>
      <c r="T63" s="80"/>
      <c r="U63" s="80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>
        <f t="shared" si="13"/>
        <v>0</v>
      </c>
      <c r="AU63" s="81"/>
      <c r="AV63" s="81"/>
      <c r="AW63" s="81"/>
      <c r="AX63" s="81"/>
      <c r="AY63" s="81"/>
      <c r="AZ63" s="81"/>
      <c r="BA63" s="82"/>
    </row>
    <row r="64" spans="2:53" ht="26.1" customHeight="1">
      <c r="B64" s="107" t="s">
        <v>46</v>
      </c>
      <c r="C64" s="108"/>
      <c r="D64" s="109"/>
      <c r="E64" s="110" t="s">
        <v>149</v>
      </c>
      <c r="F64" s="111"/>
      <c r="G64" s="112" t="s">
        <v>153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4"/>
      <c r="S64" s="80">
        <v>139</v>
      </c>
      <c r="T64" s="80"/>
      <c r="U64" s="80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>
        <f t="shared" si="13"/>
        <v>0</v>
      </c>
      <c r="AU64" s="81"/>
      <c r="AV64" s="81"/>
      <c r="AW64" s="81"/>
      <c r="AX64" s="81"/>
      <c r="AY64" s="81"/>
      <c r="AZ64" s="81"/>
      <c r="BA64" s="82"/>
    </row>
    <row r="65" spans="2:53" ht="43.5" customHeight="1">
      <c r="B65" s="107" t="s">
        <v>47</v>
      </c>
      <c r="C65" s="108"/>
      <c r="D65" s="109"/>
      <c r="E65" s="110">
        <v>13</v>
      </c>
      <c r="F65" s="111"/>
      <c r="G65" s="112" t="s">
        <v>154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4"/>
      <c r="S65" s="80">
        <v>140</v>
      </c>
      <c r="T65" s="80"/>
      <c r="U65" s="80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>
        <f t="shared" si="13"/>
        <v>0</v>
      </c>
      <c r="AU65" s="81"/>
      <c r="AV65" s="81"/>
      <c r="AW65" s="81"/>
      <c r="AX65" s="81"/>
      <c r="AY65" s="81"/>
      <c r="AZ65" s="81"/>
      <c r="BA65" s="82"/>
    </row>
    <row r="66" spans="2:53" ht="47.25" customHeight="1" thickBot="1">
      <c r="B66" s="115" t="s">
        <v>48</v>
      </c>
      <c r="C66" s="116"/>
      <c r="D66" s="117"/>
      <c r="E66" s="133">
        <v>14</v>
      </c>
      <c r="F66" s="134"/>
      <c r="G66" s="135" t="s">
        <v>155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7"/>
      <c r="S66" s="101">
        <v>141</v>
      </c>
      <c r="T66" s="101"/>
      <c r="U66" s="101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>
        <f t="shared" si="13"/>
        <v>0</v>
      </c>
      <c r="AU66" s="102"/>
      <c r="AV66" s="102"/>
      <c r="AW66" s="102"/>
      <c r="AX66" s="102"/>
      <c r="AY66" s="102"/>
      <c r="AZ66" s="102"/>
      <c r="BA66" s="103"/>
    </row>
    <row r="67" spans="2:53" ht="6.75" customHeight="1">
      <c r="B67" s="55"/>
      <c r="C67" s="55"/>
      <c r="D67" s="55"/>
      <c r="E67" s="51"/>
      <c r="F67" s="51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3"/>
      <c r="T67" s="53"/>
      <c r="U67" s="53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</row>
    <row r="68" spans="2:53" ht="17.25" customHeight="1" thickBot="1">
      <c r="B68" s="21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5"/>
      <c r="T68" s="45"/>
      <c r="U68" s="46"/>
      <c r="V68" s="46"/>
      <c r="W68" s="46"/>
      <c r="X68" s="46"/>
      <c r="Y68" s="46"/>
      <c r="Z68" s="46"/>
      <c r="AA68" s="46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87" t="s">
        <v>70</v>
      </c>
      <c r="AX68" s="87"/>
      <c r="AY68" s="87"/>
      <c r="AZ68" s="87"/>
      <c r="BA68" s="87"/>
    </row>
    <row r="69" spans="2:53" ht="18.95" customHeight="1">
      <c r="B69" s="88" t="s">
        <v>19</v>
      </c>
      <c r="C69" s="89"/>
      <c r="D69" s="89"/>
      <c r="E69" s="89" t="s">
        <v>20</v>
      </c>
      <c r="F69" s="89"/>
      <c r="G69" s="92" t="s">
        <v>21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89" t="s">
        <v>112</v>
      </c>
      <c r="T69" s="89"/>
      <c r="U69" s="89"/>
      <c r="V69" s="92" t="s">
        <v>114</v>
      </c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132"/>
    </row>
    <row r="70" spans="2:53" ht="18.95" customHeight="1">
      <c r="B70" s="90"/>
      <c r="C70" s="91"/>
      <c r="D70" s="91"/>
      <c r="E70" s="91"/>
      <c r="F70" s="91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1"/>
      <c r="T70" s="91"/>
      <c r="U70" s="91"/>
      <c r="V70" s="85" t="s">
        <v>109</v>
      </c>
      <c r="W70" s="85"/>
      <c r="X70" s="85"/>
      <c r="Y70" s="85"/>
      <c r="Z70" s="85"/>
      <c r="AA70" s="85"/>
      <c r="AB70" s="85"/>
      <c r="AC70" s="85"/>
      <c r="AD70" s="85" t="s">
        <v>0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96"/>
    </row>
    <row r="71" spans="2:53" ht="18.95" customHeight="1">
      <c r="B71" s="90"/>
      <c r="C71" s="91"/>
      <c r="D71" s="91"/>
      <c r="E71" s="91"/>
      <c r="F71" s="91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1"/>
      <c r="T71" s="91"/>
      <c r="U71" s="91"/>
      <c r="V71" s="85"/>
      <c r="W71" s="85"/>
      <c r="X71" s="85"/>
      <c r="Y71" s="85"/>
      <c r="Z71" s="85"/>
      <c r="AA71" s="85"/>
      <c r="AB71" s="85"/>
      <c r="AC71" s="85"/>
      <c r="AD71" s="79" t="s">
        <v>110</v>
      </c>
      <c r="AE71" s="79"/>
      <c r="AF71" s="79"/>
      <c r="AG71" s="79"/>
      <c r="AH71" s="79"/>
      <c r="AI71" s="79"/>
      <c r="AJ71" s="79"/>
      <c r="AK71" s="79"/>
      <c r="AL71" s="85" t="s">
        <v>113</v>
      </c>
      <c r="AM71" s="85"/>
      <c r="AN71" s="85"/>
      <c r="AO71" s="85"/>
      <c r="AP71" s="85"/>
      <c r="AQ71" s="85"/>
      <c r="AR71" s="85"/>
      <c r="AS71" s="85"/>
      <c r="AT71" s="85" t="s">
        <v>111</v>
      </c>
      <c r="AU71" s="85"/>
      <c r="AV71" s="85"/>
      <c r="AW71" s="85"/>
      <c r="AX71" s="85"/>
      <c r="AY71" s="85"/>
      <c r="AZ71" s="85"/>
      <c r="BA71" s="96"/>
    </row>
    <row r="72" spans="2:53" ht="19.5" customHeight="1">
      <c r="B72" s="90"/>
      <c r="C72" s="91"/>
      <c r="D72" s="91"/>
      <c r="E72" s="91"/>
      <c r="F72" s="91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1"/>
      <c r="T72" s="91"/>
      <c r="U72" s="91"/>
      <c r="V72" s="85"/>
      <c r="W72" s="85"/>
      <c r="X72" s="85"/>
      <c r="Y72" s="85"/>
      <c r="Z72" s="85"/>
      <c r="AA72" s="85"/>
      <c r="AB72" s="85"/>
      <c r="AC72" s="85"/>
      <c r="AD72" s="79"/>
      <c r="AE72" s="79"/>
      <c r="AF72" s="79"/>
      <c r="AG72" s="79"/>
      <c r="AH72" s="79"/>
      <c r="AI72" s="79"/>
      <c r="AJ72" s="79"/>
      <c r="AK72" s="79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96"/>
    </row>
    <row r="73" spans="2:53" s="20" customFormat="1" ht="13.5" customHeight="1">
      <c r="B73" s="131">
        <v>1</v>
      </c>
      <c r="C73" s="123"/>
      <c r="D73" s="123"/>
      <c r="E73" s="124">
        <v>2</v>
      </c>
      <c r="F73" s="130"/>
      <c r="G73" s="124">
        <v>3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30"/>
      <c r="S73" s="123">
        <v>4</v>
      </c>
      <c r="T73" s="123"/>
      <c r="U73" s="123"/>
      <c r="V73" s="123">
        <v>5</v>
      </c>
      <c r="W73" s="123"/>
      <c r="X73" s="123"/>
      <c r="Y73" s="123"/>
      <c r="Z73" s="123"/>
      <c r="AA73" s="123"/>
      <c r="AB73" s="123"/>
      <c r="AC73" s="123"/>
      <c r="AD73" s="123">
        <v>6</v>
      </c>
      <c r="AE73" s="123"/>
      <c r="AF73" s="123"/>
      <c r="AG73" s="123"/>
      <c r="AH73" s="123"/>
      <c r="AI73" s="123"/>
      <c r="AJ73" s="123"/>
      <c r="AK73" s="123"/>
      <c r="AL73" s="123">
        <v>7</v>
      </c>
      <c r="AM73" s="123"/>
      <c r="AN73" s="123"/>
      <c r="AO73" s="123"/>
      <c r="AP73" s="123"/>
      <c r="AQ73" s="123"/>
      <c r="AR73" s="123"/>
      <c r="AS73" s="123"/>
      <c r="AT73" s="124">
        <v>8</v>
      </c>
      <c r="AU73" s="125"/>
      <c r="AV73" s="125"/>
      <c r="AW73" s="125"/>
      <c r="AX73" s="125"/>
      <c r="AY73" s="125"/>
      <c r="AZ73" s="125"/>
      <c r="BA73" s="126"/>
    </row>
    <row r="74" spans="2:53" ht="29.1" customHeight="1">
      <c r="B74" s="107" t="s">
        <v>49</v>
      </c>
      <c r="C74" s="108"/>
      <c r="D74" s="109"/>
      <c r="E74" s="110">
        <v>15</v>
      </c>
      <c r="F74" s="111"/>
      <c r="G74" s="127" t="s">
        <v>156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80">
        <v>142</v>
      </c>
      <c r="T74" s="80"/>
      <c r="U74" s="80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>
        <f t="shared" ref="AT74:AT78" si="14">AD74-AL74</f>
        <v>0</v>
      </c>
      <c r="AU74" s="81"/>
      <c r="AV74" s="81"/>
      <c r="AW74" s="81"/>
      <c r="AX74" s="81"/>
      <c r="AY74" s="81"/>
      <c r="AZ74" s="81"/>
      <c r="BA74" s="82"/>
    </row>
    <row r="75" spans="2:53" ht="29.1" customHeight="1">
      <c r="B75" s="107" t="s">
        <v>50</v>
      </c>
      <c r="C75" s="108"/>
      <c r="D75" s="109"/>
      <c r="E75" s="122">
        <v>16</v>
      </c>
      <c r="F75" s="109"/>
      <c r="G75" s="112" t="s">
        <v>158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4"/>
      <c r="S75" s="80">
        <v>143</v>
      </c>
      <c r="T75" s="80"/>
      <c r="U75" s="80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>
        <f t="shared" si="14"/>
        <v>0</v>
      </c>
      <c r="AU75" s="81"/>
      <c r="AV75" s="81"/>
      <c r="AW75" s="81"/>
      <c r="AX75" s="81"/>
      <c r="AY75" s="81"/>
      <c r="AZ75" s="81"/>
      <c r="BA75" s="82"/>
    </row>
    <row r="76" spans="2:53" ht="41.25" customHeight="1">
      <c r="B76" s="107" t="s">
        <v>51</v>
      </c>
      <c r="C76" s="108"/>
      <c r="D76" s="109"/>
      <c r="E76" s="110">
        <v>17</v>
      </c>
      <c r="F76" s="111"/>
      <c r="G76" s="112" t="s">
        <v>159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4"/>
      <c r="S76" s="80">
        <v>144</v>
      </c>
      <c r="T76" s="80"/>
      <c r="U76" s="80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>
        <f t="shared" si="14"/>
        <v>0</v>
      </c>
      <c r="AU76" s="81"/>
      <c r="AV76" s="81"/>
      <c r="AW76" s="81"/>
      <c r="AX76" s="81"/>
      <c r="AY76" s="81"/>
      <c r="AZ76" s="81"/>
      <c r="BA76" s="82"/>
    </row>
    <row r="77" spans="2:53" ht="37.5" customHeight="1">
      <c r="B77" s="107" t="s">
        <v>52</v>
      </c>
      <c r="C77" s="108"/>
      <c r="D77" s="109"/>
      <c r="E77" s="122" t="s">
        <v>157</v>
      </c>
      <c r="F77" s="109"/>
      <c r="G77" s="112" t="s">
        <v>160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4"/>
      <c r="S77" s="80">
        <v>145</v>
      </c>
      <c r="T77" s="80"/>
      <c r="U77" s="80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>
        <f t="shared" si="14"/>
        <v>0</v>
      </c>
      <c r="AU77" s="81"/>
      <c r="AV77" s="81"/>
      <c r="AW77" s="81"/>
      <c r="AX77" s="81"/>
      <c r="AY77" s="81"/>
      <c r="AZ77" s="81"/>
      <c r="BA77" s="82"/>
    </row>
    <row r="78" spans="2:53" ht="24.95" customHeight="1">
      <c r="B78" s="107" t="s">
        <v>53</v>
      </c>
      <c r="C78" s="108"/>
      <c r="D78" s="109"/>
      <c r="E78" s="110">
        <v>198</v>
      </c>
      <c r="F78" s="111"/>
      <c r="G78" s="112" t="s">
        <v>161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4"/>
      <c r="S78" s="80">
        <v>146</v>
      </c>
      <c r="T78" s="80"/>
      <c r="U78" s="80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>
        <f t="shared" si="14"/>
        <v>0</v>
      </c>
      <c r="AU78" s="81"/>
      <c r="AV78" s="81"/>
      <c r="AW78" s="81"/>
      <c r="AX78" s="81"/>
      <c r="AY78" s="81"/>
      <c r="AZ78" s="81"/>
      <c r="BA78" s="82"/>
    </row>
    <row r="79" spans="2:53" ht="54.75" customHeight="1">
      <c r="B79" s="107"/>
      <c r="C79" s="108"/>
      <c r="D79" s="109"/>
      <c r="E79" s="110"/>
      <c r="F79" s="111"/>
      <c r="G79" s="112" t="s">
        <v>226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4"/>
      <c r="S79" s="80">
        <v>147</v>
      </c>
      <c r="T79" s="80"/>
      <c r="U79" s="80"/>
      <c r="V79" s="83">
        <f>V80+V81+V82+V83+V84+V85</f>
        <v>0</v>
      </c>
      <c r="W79" s="83"/>
      <c r="X79" s="83"/>
      <c r="Y79" s="83"/>
      <c r="Z79" s="83"/>
      <c r="AA79" s="83"/>
      <c r="AB79" s="83"/>
      <c r="AC79" s="83"/>
      <c r="AD79" s="83">
        <f t="shared" ref="AD79" si="15">AD80+AD81+AD82+AD83+AD84+AD85</f>
        <v>0</v>
      </c>
      <c r="AE79" s="83"/>
      <c r="AF79" s="83"/>
      <c r="AG79" s="83"/>
      <c r="AH79" s="83"/>
      <c r="AI79" s="83"/>
      <c r="AJ79" s="83"/>
      <c r="AK79" s="83"/>
      <c r="AL79" s="83">
        <f t="shared" ref="AL79" si="16">AL80+AL81+AL82+AL83+AL84+AL85</f>
        <v>0</v>
      </c>
      <c r="AM79" s="83"/>
      <c r="AN79" s="83"/>
      <c r="AO79" s="83"/>
      <c r="AP79" s="83"/>
      <c r="AQ79" s="83"/>
      <c r="AR79" s="83"/>
      <c r="AS79" s="83"/>
      <c r="AT79" s="83">
        <f>AD79-AL79</f>
        <v>0</v>
      </c>
      <c r="AU79" s="83"/>
      <c r="AV79" s="83"/>
      <c r="AW79" s="83"/>
      <c r="AX79" s="83"/>
      <c r="AY79" s="83"/>
      <c r="AZ79" s="83"/>
      <c r="BA79" s="84"/>
    </row>
    <row r="80" spans="2:53" ht="24.95" customHeight="1">
      <c r="B80" s="107" t="s">
        <v>54</v>
      </c>
      <c r="C80" s="108"/>
      <c r="D80" s="109"/>
      <c r="E80" s="110">
        <v>31</v>
      </c>
      <c r="F80" s="111"/>
      <c r="G80" s="112" t="s">
        <v>168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4"/>
      <c r="S80" s="80">
        <v>148</v>
      </c>
      <c r="T80" s="80"/>
      <c r="U80" s="80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>
        <f t="shared" ref="AT80:AT85" si="17">AD80-AL80</f>
        <v>0</v>
      </c>
      <c r="AU80" s="81"/>
      <c r="AV80" s="81"/>
      <c r="AW80" s="81"/>
      <c r="AX80" s="81"/>
      <c r="AY80" s="81"/>
      <c r="AZ80" s="81"/>
      <c r="BA80" s="82"/>
    </row>
    <row r="81" spans="2:53" ht="24.95" customHeight="1">
      <c r="B81" s="107" t="s">
        <v>55</v>
      </c>
      <c r="C81" s="108"/>
      <c r="D81" s="109"/>
      <c r="E81" s="110">
        <v>32</v>
      </c>
      <c r="F81" s="111"/>
      <c r="G81" s="112" t="s">
        <v>169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4"/>
      <c r="S81" s="80">
        <v>149</v>
      </c>
      <c r="T81" s="80"/>
      <c r="U81" s="80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>
        <f t="shared" si="17"/>
        <v>0</v>
      </c>
      <c r="AU81" s="81"/>
      <c r="AV81" s="81"/>
      <c r="AW81" s="81"/>
      <c r="AX81" s="81"/>
      <c r="AY81" s="81"/>
      <c r="AZ81" s="81"/>
      <c r="BA81" s="82"/>
    </row>
    <row r="82" spans="2:53" ht="24.95" customHeight="1">
      <c r="B82" s="107" t="s">
        <v>56</v>
      </c>
      <c r="C82" s="108"/>
      <c r="D82" s="109"/>
      <c r="E82" s="110">
        <v>36</v>
      </c>
      <c r="F82" s="111"/>
      <c r="G82" s="112" t="s">
        <v>170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4"/>
      <c r="S82" s="80">
        <v>150</v>
      </c>
      <c r="T82" s="80"/>
      <c r="U82" s="80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>
        <f t="shared" si="17"/>
        <v>0</v>
      </c>
      <c r="AU82" s="81"/>
      <c r="AV82" s="81"/>
      <c r="AW82" s="81"/>
      <c r="AX82" s="81"/>
      <c r="AY82" s="81"/>
      <c r="AZ82" s="81"/>
      <c r="BA82" s="82"/>
    </row>
    <row r="83" spans="2:53" ht="24.95" customHeight="1">
      <c r="B83" s="107" t="s">
        <v>57</v>
      </c>
      <c r="C83" s="108"/>
      <c r="D83" s="109"/>
      <c r="E83" s="110">
        <v>60</v>
      </c>
      <c r="F83" s="111"/>
      <c r="G83" s="112" t="s">
        <v>171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4"/>
      <c r="S83" s="80">
        <v>151</v>
      </c>
      <c r="T83" s="80"/>
      <c r="U83" s="80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>
        <f t="shared" si="17"/>
        <v>0</v>
      </c>
      <c r="AU83" s="81"/>
      <c r="AV83" s="81"/>
      <c r="AW83" s="81"/>
      <c r="AX83" s="81"/>
      <c r="AY83" s="81"/>
      <c r="AZ83" s="81"/>
      <c r="BA83" s="82"/>
    </row>
    <row r="84" spans="2:53" ht="24.95" customHeight="1">
      <c r="B84" s="107" t="s">
        <v>58</v>
      </c>
      <c r="C84" s="108"/>
      <c r="D84" s="109"/>
      <c r="E84" s="110">
        <v>63</v>
      </c>
      <c r="F84" s="111"/>
      <c r="G84" s="112" t="s">
        <v>172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4"/>
      <c r="S84" s="80">
        <v>152</v>
      </c>
      <c r="T84" s="80"/>
      <c r="U84" s="80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>
        <f t="shared" si="17"/>
        <v>0</v>
      </c>
      <c r="AU84" s="81"/>
      <c r="AV84" s="81"/>
      <c r="AW84" s="81"/>
      <c r="AX84" s="81"/>
      <c r="AY84" s="81"/>
      <c r="AZ84" s="81"/>
      <c r="BA84" s="82"/>
    </row>
    <row r="85" spans="2:53" ht="24.95" customHeight="1">
      <c r="B85" s="107" t="s">
        <v>59</v>
      </c>
      <c r="C85" s="108"/>
      <c r="D85" s="109"/>
      <c r="E85" s="110" t="s">
        <v>162</v>
      </c>
      <c r="F85" s="111"/>
      <c r="G85" s="112" t="s">
        <v>173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4"/>
      <c r="S85" s="80">
        <v>153</v>
      </c>
      <c r="T85" s="80"/>
      <c r="U85" s="80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>
        <f t="shared" si="17"/>
        <v>0</v>
      </c>
      <c r="AU85" s="81"/>
      <c r="AV85" s="81"/>
      <c r="AW85" s="81"/>
      <c r="AX85" s="81"/>
      <c r="AY85" s="81"/>
      <c r="AZ85" s="81"/>
      <c r="BA85" s="82"/>
    </row>
    <row r="86" spans="2:53" ht="54.75" customHeight="1">
      <c r="B86" s="107"/>
      <c r="C86" s="108"/>
      <c r="D86" s="109"/>
      <c r="E86" s="110"/>
      <c r="F86" s="111"/>
      <c r="G86" s="112" t="s">
        <v>228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4"/>
      <c r="S86" s="80">
        <v>154</v>
      </c>
      <c r="T86" s="80"/>
      <c r="U86" s="80"/>
      <c r="V86" s="83">
        <f>V87+V88+V89</f>
        <v>0</v>
      </c>
      <c r="W86" s="83"/>
      <c r="X86" s="83"/>
      <c r="Y86" s="83"/>
      <c r="Z86" s="83"/>
      <c r="AA86" s="83"/>
      <c r="AB86" s="83"/>
      <c r="AC86" s="83"/>
      <c r="AD86" s="83">
        <f t="shared" ref="AD86" si="18">AD87+AD88+AD89</f>
        <v>0</v>
      </c>
      <c r="AE86" s="83"/>
      <c r="AF86" s="83"/>
      <c r="AG86" s="83"/>
      <c r="AH86" s="83"/>
      <c r="AI86" s="83"/>
      <c r="AJ86" s="83"/>
      <c r="AK86" s="83"/>
      <c r="AL86" s="83">
        <f t="shared" ref="AL86" si="19">AL87+AL88+AL89</f>
        <v>0</v>
      </c>
      <c r="AM86" s="83"/>
      <c r="AN86" s="83"/>
      <c r="AO86" s="83"/>
      <c r="AP86" s="83"/>
      <c r="AQ86" s="83"/>
      <c r="AR86" s="83"/>
      <c r="AS86" s="83"/>
      <c r="AT86" s="83">
        <f>AD86-AL86</f>
        <v>0</v>
      </c>
      <c r="AU86" s="83"/>
      <c r="AV86" s="83"/>
      <c r="AW86" s="83"/>
      <c r="AX86" s="83"/>
      <c r="AY86" s="83"/>
      <c r="AZ86" s="83"/>
      <c r="BA86" s="84"/>
    </row>
    <row r="87" spans="2:53" ht="38.25" customHeight="1">
      <c r="B87" s="107" t="s">
        <v>60</v>
      </c>
      <c r="C87" s="108"/>
      <c r="D87" s="109"/>
      <c r="E87" s="110" t="s">
        <v>163</v>
      </c>
      <c r="F87" s="111"/>
      <c r="G87" s="112" t="s">
        <v>174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4"/>
      <c r="S87" s="80">
        <v>155</v>
      </c>
      <c r="T87" s="80"/>
      <c r="U87" s="80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>
        <f t="shared" ref="AT87:AT90" si="20">AD87-AL87</f>
        <v>0</v>
      </c>
      <c r="AU87" s="81"/>
      <c r="AV87" s="81"/>
      <c r="AW87" s="81"/>
      <c r="AX87" s="81"/>
      <c r="AY87" s="81"/>
      <c r="AZ87" s="81"/>
      <c r="BA87" s="82"/>
    </row>
    <row r="88" spans="2:53" ht="24.95" customHeight="1">
      <c r="B88" s="107" t="s">
        <v>61</v>
      </c>
      <c r="C88" s="108"/>
      <c r="D88" s="109"/>
      <c r="E88" s="110" t="s">
        <v>164</v>
      </c>
      <c r="F88" s="111"/>
      <c r="G88" s="112" t="s">
        <v>175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4"/>
      <c r="S88" s="80">
        <v>156</v>
      </c>
      <c r="T88" s="80"/>
      <c r="U88" s="80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>
        <f t="shared" si="20"/>
        <v>0</v>
      </c>
      <c r="AU88" s="81"/>
      <c r="AV88" s="81"/>
      <c r="AW88" s="81"/>
      <c r="AX88" s="81"/>
      <c r="AY88" s="81"/>
      <c r="AZ88" s="81"/>
      <c r="BA88" s="82"/>
    </row>
    <row r="89" spans="2:53" ht="24.95" customHeight="1">
      <c r="B89" s="107" t="s">
        <v>62</v>
      </c>
      <c r="C89" s="108"/>
      <c r="D89" s="109"/>
      <c r="E89" s="110" t="s">
        <v>165</v>
      </c>
      <c r="F89" s="111"/>
      <c r="G89" s="112" t="s">
        <v>176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4"/>
      <c r="S89" s="80">
        <v>157</v>
      </c>
      <c r="T89" s="80"/>
      <c r="U89" s="80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>
        <f t="shared" si="20"/>
        <v>0</v>
      </c>
      <c r="AU89" s="81"/>
      <c r="AV89" s="81"/>
      <c r="AW89" s="81"/>
      <c r="AX89" s="81"/>
      <c r="AY89" s="81"/>
      <c r="AZ89" s="81"/>
      <c r="BA89" s="82"/>
    </row>
    <row r="90" spans="2:53" ht="25.5" customHeight="1">
      <c r="B90" s="121" t="s">
        <v>63</v>
      </c>
      <c r="C90" s="108"/>
      <c r="D90" s="109"/>
      <c r="E90" s="110" t="s">
        <v>166</v>
      </c>
      <c r="F90" s="111"/>
      <c r="G90" s="118" t="s">
        <v>229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20"/>
      <c r="S90" s="80">
        <v>158</v>
      </c>
      <c r="T90" s="80"/>
      <c r="U90" s="80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>
        <f t="shared" si="20"/>
        <v>0</v>
      </c>
      <c r="AU90" s="81"/>
      <c r="AV90" s="81"/>
      <c r="AW90" s="81"/>
      <c r="AX90" s="81"/>
      <c r="AY90" s="81"/>
      <c r="AZ90" s="81"/>
      <c r="BA90" s="82"/>
    </row>
    <row r="91" spans="2:53" ht="44.25" customHeight="1">
      <c r="B91" s="107"/>
      <c r="C91" s="108"/>
      <c r="D91" s="109"/>
      <c r="E91" s="110"/>
      <c r="F91" s="111"/>
      <c r="G91" s="112" t="s">
        <v>225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4"/>
      <c r="S91" s="80">
        <v>159</v>
      </c>
      <c r="T91" s="80"/>
      <c r="U91" s="80"/>
      <c r="V91" s="83">
        <f>V29+V49+V79+V86+V90</f>
        <v>0</v>
      </c>
      <c r="W91" s="83"/>
      <c r="X91" s="83"/>
      <c r="Y91" s="83"/>
      <c r="Z91" s="83"/>
      <c r="AA91" s="83"/>
      <c r="AB91" s="83"/>
      <c r="AC91" s="83"/>
      <c r="AD91" s="83">
        <f t="shared" ref="AD91" si="21">AD29+AD49+AD79+AD86+AD90</f>
        <v>0</v>
      </c>
      <c r="AE91" s="83"/>
      <c r="AF91" s="83"/>
      <c r="AG91" s="83"/>
      <c r="AH91" s="83"/>
      <c r="AI91" s="83"/>
      <c r="AJ91" s="83"/>
      <c r="AK91" s="83"/>
      <c r="AL91" s="83">
        <f t="shared" ref="AL91" si="22">AL29+AL49+AL79+AL86+AL90</f>
        <v>0</v>
      </c>
      <c r="AM91" s="83"/>
      <c r="AN91" s="83"/>
      <c r="AO91" s="83"/>
      <c r="AP91" s="83"/>
      <c r="AQ91" s="83"/>
      <c r="AR91" s="83"/>
      <c r="AS91" s="83"/>
      <c r="AT91" s="83">
        <f>AD91-AL91</f>
        <v>0</v>
      </c>
      <c r="AU91" s="83"/>
      <c r="AV91" s="83"/>
      <c r="AW91" s="83"/>
      <c r="AX91" s="83"/>
      <c r="AY91" s="83"/>
      <c r="AZ91" s="83"/>
      <c r="BA91" s="84"/>
    </row>
    <row r="92" spans="2:53" ht="32.25" customHeight="1" thickBot="1">
      <c r="B92" s="115" t="s">
        <v>64</v>
      </c>
      <c r="C92" s="116"/>
      <c r="D92" s="117"/>
      <c r="E92" s="133" t="s">
        <v>167</v>
      </c>
      <c r="F92" s="134"/>
      <c r="G92" s="135" t="s">
        <v>220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7"/>
      <c r="S92" s="101">
        <v>160</v>
      </c>
      <c r="T92" s="101"/>
      <c r="U92" s="101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>
        <f t="shared" ref="AT92" si="23">AD92-AL92</f>
        <v>0</v>
      </c>
      <c r="AU92" s="102"/>
      <c r="AV92" s="102"/>
      <c r="AW92" s="102"/>
      <c r="AX92" s="102"/>
      <c r="AY92" s="102"/>
      <c r="AZ92" s="102"/>
      <c r="BA92" s="103"/>
    </row>
    <row r="93" spans="2:53" ht="6.75" customHeight="1">
      <c r="B93" s="55"/>
      <c r="C93" s="55"/>
      <c r="D93" s="55"/>
      <c r="E93" s="51"/>
      <c r="F93" s="51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3"/>
      <c r="T93" s="53"/>
      <c r="U93" s="53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</row>
    <row r="94" spans="2:53" ht="17.25" customHeight="1" thickBot="1">
      <c r="B94" s="21"/>
      <c r="D94" s="43"/>
      <c r="E94" s="43"/>
      <c r="F94" s="43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5"/>
      <c r="T94" s="45"/>
      <c r="U94" s="46"/>
      <c r="V94" s="46"/>
      <c r="W94" s="46"/>
      <c r="X94" s="46"/>
      <c r="Y94" s="46"/>
      <c r="Z94" s="46"/>
      <c r="AA94" s="46"/>
      <c r="AG94" s="87" t="s">
        <v>90</v>
      </c>
      <c r="AH94" s="87"/>
      <c r="AI94" s="87"/>
      <c r="AJ94" s="87"/>
      <c r="AK94" s="87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</row>
    <row r="95" spans="2:53" ht="18.95" customHeight="1">
      <c r="B95" s="88" t="s">
        <v>19</v>
      </c>
      <c r="C95" s="89"/>
      <c r="D95" s="89"/>
      <c r="E95" s="89" t="s">
        <v>20</v>
      </c>
      <c r="F95" s="89"/>
      <c r="G95" s="92" t="s">
        <v>21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89" t="s">
        <v>112</v>
      </c>
      <c r="T95" s="89"/>
      <c r="U95" s="89"/>
      <c r="V95" s="94" t="s">
        <v>114</v>
      </c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5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</row>
    <row r="96" spans="2:53" ht="18.95" customHeight="1">
      <c r="B96" s="90"/>
      <c r="C96" s="91"/>
      <c r="D96" s="91"/>
      <c r="E96" s="91"/>
      <c r="F96" s="91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1"/>
      <c r="T96" s="91"/>
      <c r="U96" s="91"/>
      <c r="V96" s="85" t="s">
        <v>109</v>
      </c>
      <c r="W96" s="85"/>
      <c r="X96" s="85"/>
      <c r="Y96" s="85"/>
      <c r="Z96" s="85"/>
      <c r="AA96" s="85"/>
      <c r="AB96" s="85"/>
      <c r="AC96" s="85"/>
      <c r="AD96" s="85" t="s">
        <v>177</v>
      </c>
      <c r="AE96" s="85"/>
      <c r="AF96" s="85"/>
      <c r="AG96" s="85"/>
      <c r="AH96" s="85"/>
      <c r="AI96" s="85"/>
      <c r="AJ96" s="85"/>
      <c r="AK96" s="96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</row>
    <row r="97" spans="2:59" ht="18.95" customHeight="1">
      <c r="B97" s="90"/>
      <c r="C97" s="91"/>
      <c r="D97" s="91"/>
      <c r="E97" s="91"/>
      <c r="F97" s="91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1"/>
      <c r="T97" s="91"/>
      <c r="U97" s="91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96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</row>
    <row r="98" spans="2:59" ht="19.5" customHeight="1">
      <c r="B98" s="90"/>
      <c r="C98" s="91"/>
      <c r="D98" s="91"/>
      <c r="E98" s="91"/>
      <c r="F98" s="91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1"/>
      <c r="T98" s="91"/>
      <c r="U98" s="91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96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</row>
    <row r="99" spans="2:59" s="20" customFormat="1" ht="13.5" customHeight="1">
      <c r="B99" s="104">
        <v>1</v>
      </c>
      <c r="C99" s="105"/>
      <c r="D99" s="105"/>
      <c r="E99" s="105">
        <v>2</v>
      </c>
      <c r="F99" s="105"/>
      <c r="G99" s="105">
        <v>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>
        <v>4</v>
      </c>
      <c r="T99" s="105"/>
      <c r="U99" s="105"/>
      <c r="V99" s="105">
        <v>5</v>
      </c>
      <c r="W99" s="105"/>
      <c r="X99" s="105"/>
      <c r="Y99" s="105"/>
      <c r="Z99" s="105"/>
      <c r="AA99" s="105"/>
      <c r="AB99" s="105"/>
      <c r="AC99" s="105"/>
      <c r="AD99" s="105">
        <v>6</v>
      </c>
      <c r="AE99" s="105"/>
      <c r="AF99" s="105"/>
      <c r="AG99" s="105"/>
      <c r="AH99" s="105"/>
      <c r="AI99" s="105"/>
      <c r="AJ99" s="105"/>
      <c r="AK99" s="106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/>
      <c r="BC99"/>
      <c r="BD99"/>
      <c r="BE99"/>
      <c r="BF99"/>
      <c r="BG99"/>
    </row>
    <row r="100" spans="2:59" s="21" customFormat="1" ht="61.5" customHeight="1">
      <c r="B100" s="78"/>
      <c r="C100" s="79"/>
      <c r="D100" s="79"/>
      <c r="E100" s="85"/>
      <c r="F100" s="85"/>
      <c r="G100" s="86" t="s">
        <v>178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0">
        <v>161</v>
      </c>
      <c r="T100" s="80"/>
      <c r="U100" s="80"/>
      <c r="V100" s="83">
        <f>V101+V102</f>
        <v>0</v>
      </c>
      <c r="W100" s="83"/>
      <c r="X100" s="83"/>
      <c r="Y100" s="83"/>
      <c r="Z100" s="83"/>
      <c r="AA100" s="83"/>
      <c r="AB100" s="83"/>
      <c r="AC100" s="83"/>
      <c r="AD100" s="83">
        <f>AD101+AD102</f>
        <v>0</v>
      </c>
      <c r="AE100" s="83"/>
      <c r="AF100" s="83"/>
      <c r="AG100" s="83"/>
      <c r="AH100" s="83"/>
      <c r="AI100" s="83"/>
      <c r="AJ100" s="83"/>
      <c r="AK100" s="84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</row>
    <row r="101" spans="2:59" s="21" customFormat="1" ht="27.95" customHeight="1">
      <c r="B101" s="78" t="s">
        <v>65</v>
      </c>
      <c r="C101" s="79"/>
      <c r="D101" s="79"/>
      <c r="E101" s="85">
        <v>900</v>
      </c>
      <c r="F101" s="85"/>
      <c r="G101" s="86" t="s">
        <v>179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0">
        <v>162</v>
      </c>
      <c r="T101" s="80"/>
      <c r="U101" s="80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2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/>
      <c r="BC101"/>
      <c r="BD101"/>
    </row>
    <row r="102" spans="2:59" ht="59.25" customHeight="1">
      <c r="B102" s="78" t="s">
        <v>66</v>
      </c>
      <c r="C102" s="79"/>
      <c r="D102" s="79"/>
      <c r="E102" s="85">
        <v>901</v>
      </c>
      <c r="F102" s="85"/>
      <c r="G102" s="86" t="s">
        <v>180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0">
        <v>163</v>
      </c>
      <c r="T102" s="80"/>
      <c r="U102" s="80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2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</row>
    <row r="103" spans="2:59" ht="27.95" customHeight="1">
      <c r="B103" s="78" t="s">
        <v>67</v>
      </c>
      <c r="C103" s="79"/>
      <c r="D103" s="79"/>
      <c r="E103" s="85">
        <v>91</v>
      </c>
      <c r="F103" s="85"/>
      <c r="G103" s="141" t="s">
        <v>181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80">
        <v>164</v>
      </c>
      <c r="T103" s="80"/>
      <c r="U103" s="80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2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</row>
    <row r="104" spans="2:59" ht="40.5" customHeight="1">
      <c r="B104" s="78"/>
      <c r="C104" s="79"/>
      <c r="D104" s="79"/>
      <c r="E104" s="85"/>
      <c r="F104" s="85"/>
      <c r="G104" s="141" t="s">
        <v>216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80">
        <v>165</v>
      </c>
      <c r="T104" s="80"/>
      <c r="U104" s="80"/>
      <c r="V104" s="83">
        <f>V105+V106+V107+V108+V109+V110+V111</f>
        <v>0</v>
      </c>
      <c r="W104" s="83"/>
      <c r="X104" s="83"/>
      <c r="Y104" s="83"/>
      <c r="Z104" s="83"/>
      <c r="AA104" s="83"/>
      <c r="AB104" s="83"/>
      <c r="AC104" s="83"/>
      <c r="AD104" s="83">
        <f>AD105+AD106+AD107+AD108+AD109+AD110+AD111</f>
        <v>0</v>
      </c>
      <c r="AE104" s="83"/>
      <c r="AF104" s="83"/>
      <c r="AG104" s="83"/>
      <c r="AH104" s="83"/>
      <c r="AI104" s="83"/>
      <c r="AJ104" s="83"/>
      <c r="AK104" s="84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</row>
    <row r="105" spans="2:59" ht="27.95" customHeight="1">
      <c r="B105" s="78" t="s">
        <v>68</v>
      </c>
      <c r="C105" s="79"/>
      <c r="D105" s="79"/>
      <c r="E105" s="85">
        <v>920</v>
      </c>
      <c r="F105" s="85"/>
      <c r="G105" s="86" t="s">
        <v>182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0">
        <v>166</v>
      </c>
      <c r="T105" s="80"/>
      <c r="U105" s="80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2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</row>
    <row r="106" spans="2:59" ht="27.95" customHeight="1">
      <c r="B106" s="78" t="s">
        <v>69</v>
      </c>
      <c r="C106" s="79"/>
      <c r="D106" s="79"/>
      <c r="E106" s="85">
        <v>922</v>
      </c>
      <c r="F106" s="85"/>
      <c r="G106" s="86" t="s">
        <v>183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0">
        <v>167</v>
      </c>
      <c r="T106" s="80"/>
      <c r="U106" s="80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2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</row>
    <row r="107" spans="2:59" ht="27.95" customHeight="1">
      <c r="B107" s="78" t="s">
        <v>71</v>
      </c>
      <c r="C107" s="79"/>
      <c r="D107" s="79"/>
      <c r="E107" s="85">
        <v>923</v>
      </c>
      <c r="F107" s="85"/>
      <c r="G107" s="86" t="s">
        <v>184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0">
        <v>168</v>
      </c>
      <c r="T107" s="80"/>
      <c r="U107" s="80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2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</row>
    <row r="108" spans="2:59" ht="27.95" customHeight="1">
      <c r="B108" s="78" t="s">
        <v>72</v>
      </c>
      <c r="C108" s="79"/>
      <c r="D108" s="79"/>
      <c r="E108" s="85">
        <v>924</v>
      </c>
      <c r="F108" s="85"/>
      <c r="G108" s="86" t="s">
        <v>185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0">
        <v>169</v>
      </c>
      <c r="T108" s="80"/>
      <c r="U108" s="80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2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</row>
    <row r="109" spans="2:59" ht="27.95" customHeight="1">
      <c r="B109" s="78" t="s">
        <v>73</v>
      </c>
      <c r="C109" s="79"/>
      <c r="D109" s="79"/>
      <c r="E109" s="85">
        <v>925</v>
      </c>
      <c r="F109" s="85"/>
      <c r="G109" s="86" t="s">
        <v>186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0">
        <v>170</v>
      </c>
      <c r="T109" s="80"/>
      <c r="U109" s="80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2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21"/>
      <c r="BC109" s="21"/>
      <c r="BD109" s="21"/>
      <c r="BE109" s="21"/>
    </row>
    <row r="110" spans="2:59" ht="39.75" customHeight="1">
      <c r="B110" s="78" t="s">
        <v>74</v>
      </c>
      <c r="C110" s="79"/>
      <c r="D110" s="79"/>
      <c r="E110" s="85">
        <v>927</v>
      </c>
      <c r="F110" s="85"/>
      <c r="G110" s="86" t="s">
        <v>187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0">
        <v>171</v>
      </c>
      <c r="T110" s="80"/>
      <c r="U110" s="80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2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E110" s="21"/>
    </row>
    <row r="111" spans="2:59" ht="27.95" customHeight="1">
      <c r="B111" s="78" t="s">
        <v>75</v>
      </c>
      <c r="C111" s="79"/>
      <c r="D111" s="79"/>
      <c r="E111" s="85">
        <v>928</v>
      </c>
      <c r="F111" s="85"/>
      <c r="G111" s="86" t="s">
        <v>188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0">
        <v>172</v>
      </c>
      <c r="T111" s="80"/>
      <c r="U111" s="80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2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</row>
    <row r="112" spans="2:59" ht="46.5" customHeight="1">
      <c r="B112" s="78"/>
      <c r="C112" s="79"/>
      <c r="D112" s="79"/>
      <c r="E112" s="85"/>
      <c r="F112" s="85"/>
      <c r="G112" s="86" t="s">
        <v>189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0">
        <v>173</v>
      </c>
      <c r="T112" s="80"/>
      <c r="U112" s="80"/>
      <c r="V112" s="83">
        <f>V113+V114+V126+V127+V135+V148+V149+V150+V151</f>
        <v>0</v>
      </c>
      <c r="W112" s="83"/>
      <c r="X112" s="83"/>
      <c r="Y112" s="83"/>
      <c r="Z112" s="83"/>
      <c r="AA112" s="83"/>
      <c r="AB112" s="83"/>
      <c r="AC112" s="83"/>
      <c r="AD112" s="83">
        <f>AD113+AD114+AD126+AD127+AD135+AD148+AD149+AD150+AD151</f>
        <v>0</v>
      </c>
      <c r="AE112" s="83"/>
      <c r="AF112" s="83"/>
      <c r="AG112" s="83"/>
      <c r="AH112" s="83"/>
      <c r="AI112" s="83"/>
      <c r="AJ112" s="83"/>
      <c r="AK112" s="84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</row>
    <row r="113" spans="2:59" ht="42.75" customHeight="1">
      <c r="B113" s="78" t="s">
        <v>76</v>
      </c>
      <c r="C113" s="79"/>
      <c r="D113" s="79"/>
      <c r="E113" s="85">
        <v>21</v>
      </c>
      <c r="F113" s="85"/>
      <c r="G113" s="86" t="s">
        <v>190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0">
        <v>174</v>
      </c>
      <c r="T113" s="80"/>
      <c r="U113" s="80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2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</row>
    <row r="114" spans="2:59" ht="41.25" customHeight="1">
      <c r="B114" s="78"/>
      <c r="C114" s="79"/>
      <c r="D114" s="79"/>
      <c r="E114" s="85"/>
      <c r="F114" s="85"/>
      <c r="G114" s="86" t="s">
        <v>191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0">
        <v>175</v>
      </c>
      <c r="T114" s="80"/>
      <c r="U114" s="80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2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</row>
    <row r="115" spans="2:59" ht="27.95" customHeight="1">
      <c r="B115" s="78" t="s">
        <v>77</v>
      </c>
      <c r="C115" s="79"/>
      <c r="D115" s="79"/>
      <c r="E115" s="85">
        <v>220</v>
      </c>
      <c r="F115" s="85"/>
      <c r="G115" s="86" t="s">
        <v>192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0">
        <v>176</v>
      </c>
      <c r="T115" s="80"/>
      <c r="U115" s="80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2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</row>
    <row r="116" spans="2:59" ht="27.95" customHeight="1" thickBot="1">
      <c r="B116" s="99" t="s">
        <v>78</v>
      </c>
      <c r="C116" s="100"/>
      <c r="D116" s="100"/>
      <c r="E116" s="97">
        <v>221</v>
      </c>
      <c r="F116" s="97"/>
      <c r="G116" s="98" t="s">
        <v>193</v>
      </c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101">
        <v>177</v>
      </c>
      <c r="T116" s="101"/>
      <c r="U116" s="101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3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</row>
    <row r="117" spans="2:59" ht="6.75" customHeight="1">
      <c r="B117" s="55"/>
      <c r="C117" s="55"/>
      <c r="D117" s="55"/>
      <c r="E117" s="51"/>
      <c r="F117" s="51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3"/>
      <c r="T117" s="53"/>
      <c r="U117" s="53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</row>
    <row r="118" spans="2:59" ht="17.25" customHeight="1" thickBot="1">
      <c r="B118" s="21"/>
      <c r="D118" s="43"/>
      <c r="E118" s="43"/>
      <c r="F118" s="43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5"/>
      <c r="T118" s="45"/>
      <c r="U118" s="46"/>
      <c r="V118" s="46"/>
      <c r="W118" s="46"/>
      <c r="X118" s="46"/>
      <c r="Y118" s="46"/>
      <c r="Z118" s="46"/>
      <c r="AA118" s="46"/>
      <c r="AG118" s="87" t="s">
        <v>194</v>
      </c>
      <c r="AH118" s="87"/>
      <c r="AI118" s="87"/>
      <c r="AJ118" s="87"/>
      <c r="AK118" s="87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</row>
    <row r="119" spans="2:59" ht="18.95" customHeight="1">
      <c r="B119" s="88" t="s">
        <v>19</v>
      </c>
      <c r="C119" s="89"/>
      <c r="D119" s="89"/>
      <c r="E119" s="89" t="s">
        <v>20</v>
      </c>
      <c r="F119" s="89"/>
      <c r="G119" s="92" t="s">
        <v>21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89" t="s">
        <v>112</v>
      </c>
      <c r="T119" s="89"/>
      <c r="U119" s="89"/>
      <c r="V119" s="94" t="s">
        <v>114</v>
      </c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5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</row>
    <row r="120" spans="2:59" ht="18.95" customHeight="1">
      <c r="B120" s="90"/>
      <c r="C120" s="91"/>
      <c r="D120" s="91"/>
      <c r="E120" s="91"/>
      <c r="F120" s="91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1"/>
      <c r="T120" s="91"/>
      <c r="U120" s="91"/>
      <c r="V120" s="85" t="s">
        <v>109</v>
      </c>
      <c r="W120" s="85"/>
      <c r="X120" s="85"/>
      <c r="Y120" s="85"/>
      <c r="Z120" s="85"/>
      <c r="AA120" s="85"/>
      <c r="AB120" s="85"/>
      <c r="AC120" s="85"/>
      <c r="AD120" s="85" t="s">
        <v>177</v>
      </c>
      <c r="AE120" s="85"/>
      <c r="AF120" s="85"/>
      <c r="AG120" s="85"/>
      <c r="AH120" s="85"/>
      <c r="AI120" s="85"/>
      <c r="AJ120" s="85"/>
      <c r="AK120" s="96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</row>
    <row r="121" spans="2:59" ht="18.95" customHeight="1">
      <c r="B121" s="90"/>
      <c r="C121" s="91"/>
      <c r="D121" s="91"/>
      <c r="E121" s="91"/>
      <c r="F121" s="91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1"/>
      <c r="T121" s="91"/>
      <c r="U121" s="91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96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</row>
    <row r="122" spans="2:59" ht="19.5" customHeight="1">
      <c r="B122" s="90"/>
      <c r="C122" s="91"/>
      <c r="D122" s="91"/>
      <c r="E122" s="91"/>
      <c r="F122" s="91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1"/>
      <c r="T122" s="91"/>
      <c r="U122" s="91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96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</row>
    <row r="123" spans="2:59" s="20" customFormat="1" ht="13.5" customHeight="1">
      <c r="B123" s="104">
        <v>1</v>
      </c>
      <c r="C123" s="105"/>
      <c r="D123" s="105"/>
      <c r="E123" s="105">
        <v>2</v>
      </c>
      <c r="F123" s="105"/>
      <c r="G123" s="105">
        <v>3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>
        <v>4</v>
      </c>
      <c r="T123" s="105"/>
      <c r="U123" s="105"/>
      <c r="V123" s="105">
        <v>5</v>
      </c>
      <c r="W123" s="105"/>
      <c r="X123" s="105"/>
      <c r="Y123" s="105"/>
      <c r="Z123" s="105"/>
      <c r="AA123" s="105"/>
      <c r="AB123" s="105"/>
      <c r="AC123" s="105"/>
      <c r="AD123" s="105">
        <v>6</v>
      </c>
      <c r="AE123" s="105"/>
      <c r="AF123" s="105"/>
      <c r="AG123" s="105"/>
      <c r="AH123" s="105"/>
      <c r="AI123" s="105"/>
      <c r="AJ123" s="105"/>
      <c r="AK123" s="106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/>
      <c r="BC123"/>
      <c r="BD123"/>
      <c r="BE123"/>
      <c r="BF123"/>
      <c r="BG123"/>
    </row>
    <row r="124" spans="2:59" s="21" customFormat="1" ht="56.25" customHeight="1">
      <c r="B124" s="78" t="s">
        <v>79</v>
      </c>
      <c r="C124" s="79"/>
      <c r="D124" s="79"/>
      <c r="E124" s="85">
        <v>224</v>
      </c>
      <c r="F124" s="85"/>
      <c r="G124" s="86" t="s">
        <v>197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0">
        <v>178</v>
      </c>
      <c r="T124" s="80"/>
      <c r="U124" s="80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2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</row>
    <row r="125" spans="2:59" ht="41.25" customHeight="1">
      <c r="B125" s="78" t="s">
        <v>80</v>
      </c>
      <c r="C125" s="79"/>
      <c r="D125" s="79"/>
      <c r="E125" s="85">
        <v>225</v>
      </c>
      <c r="F125" s="85"/>
      <c r="G125" s="86" t="s">
        <v>198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0">
        <v>179</v>
      </c>
      <c r="T125" s="80"/>
      <c r="U125" s="80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2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</row>
    <row r="126" spans="2:59" ht="30" customHeight="1">
      <c r="B126" s="78" t="s">
        <v>81</v>
      </c>
      <c r="C126" s="79"/>
      <c r="D126" s="79"/>
      <c r="E126" s="85">
        <v>23</v>
      </c>
      <c r="F126" s="85"/>
      <c r="G126" s="86" t="s">
        <v>199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0">
        <v>180</v>
      </c>
      <c r="T126" s="80"/>
      <c r="U126" s="80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2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</row>
    <row r="127" spans="2:59" ht="46.5" customHeight="1">
      <c r="B127" s="78"/>
      <c r="C127" s="79"/>
      <c r="D127" s="79"/>
      <c r="E127" s="85"/>
      <c r="F127" s="85"/>
      <c r="G127" s="86" t="s">
        <v>200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0">
        <v>181</v>
      </c>
      <c r="T127" s="80"/>
      <c r="U127" s="80"/>
      <c r="V127" s="83">
        <f>V128+V129+V130+V131+V132+V133+V134</f>
        <v>0</v>
      </c>
      <c r="W127" s="83"/>
      <c r="X127" s="83"/>
      <c r="Y127" s="83"/>
      <c r="Z127" s="83"/>
      <c r="AA127" s="83"/>
      <c r="AB127" s="83"/>
      <c r="AC127" s="83"/>
      <c r="AD127" s="83">
        <f>AD128+AD129+AD130+AD131+AD132+AD133+AD134</f>
        <v>0</v>
      </c>
      <c r="AE127" s="83"/>
      <c r="AF127" s="83"/>
      <c r="AG127" s="83"/>
      <c r="AH127" s="83"/>
      <c r="AI127" s="83"/>
      <c r="AJ127" s="83"/>
      <c r="AK127" s="84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</row>
    <row r="128" spans="2:59" ht="44.25" customHeight="1">
      <c r="B128" s="78" t="s">
        <v>82</v>
      </c>
      <c r="C128" s="79"/>
      <c r="D128" s="79"/>
      <c r="E128" s="85">
        <v>240</v>
      </c>
      <c r="F128" s="85"/>
      <c r="G128" s="86" t="s">
        <v>201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0">
        <v>182</v>
      </c>
      <c r="T128" s="80"/>
      <c r="U128" s="80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2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</row>
    <row r="129" spans="2:53" ht="30" customHeight="1">
      <c r="B129" s="78" t="s">
        <v>83</v>
      </c>
      <c r="C129" s="79"/>
      <c r="D129" s="79"/>
      <c r="E129" s="85">
        <v>241</v>
      </c>
      <c r="F129" s="85"/>
      <c r="G129" s="86" t="s">
        <v>202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0">
        <v>183</v>
      </c>
      <c r="T129" s="80"/>
      <c r="U129" s="80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2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</row>
    <row r="130" spans="2:53" ht="30" customHeight="1">
      <c r="B130" s="78" t="s">
        <v>84</v>
      </c>
      <c r="C130" s="79"/>
      <c r="D130" s="79"/>
      <c r="E130" s="85">
        <v>242</v>
      </c>
      <c r="F130" s="85"/>
      <c r="G130" s="86" t="s">
        <v>203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0">
        <v>184</v>
      </c>
      <c r="T130" s="80"/>
      <c r="U130" s="80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2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</row>
    <row r="131" spans="2:53" ht="30" customHeight="1">
      <c r="B131" s="78" t="s">
        <v>85</v>
      </c>
      <c r="C131" s="79"/>
      <c r="D131" s="79"/>
      <c r="E131" s="85">
        <v>243</v>
      </c>
      <c r="F131" s="85"/>
      <c r="G131" s="86" t="s">
        <v>204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0">
        <v>185</v>
      </c>
      <c r="T131" s="80"/>
      <c r="U131" s="80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2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</row>
    <row r="132" spans="2:53" ht="30" customHeight="1">
      <c r="B132" s="78" t="s">
        <v>86</v>
      </c>
      <c r="C132" s="79"/>
      <c r="D132" s="79"/>
      <c r="E132" s="85">
        <v>245</v>
      </c>
      <c r="F132" s="85"/>
      <c r="G132" s="86" t="s">
        <v>205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0">
        <v>186</v>
      </c>
      <c r="T132" s="80"/>
      <c r="U132" s="80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2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</row>
    <row r="133" spans="2:53" ht="30" customHeight="1">
      <c r="B133" s="78" t="s">
        <v>87</v>
      </c>
      <c r="C133" s="79"/>
      <c r="D133" s="79"/>
      <c r="E133" s="85">
        <v>246</v>
      </c>
      <c r="F133" s="85"/>
      <c r="G133" s="86" t="s">
        <v>206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0">
        <v>187</v>
      </c>
      <c r="T133" s="80"/>
      <c r="U133" s="80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2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</row>
    <row r="134" spans="2:53" ht="30" customHeight="1">
      <c r="B134" s="78" t="s">
        <v>88</v>
      </c>
      <c r="C134" s="79"/>
      <c r="D134" s="79"/>
      <c r="E134" s="85">
        <v>247</v>
      </c>
      <c r="F134" s="85"/>
      <c r="G134" s="86" t="s">
        <v>207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0">
        <v>188</v>
      </c>
      <c r="T134" s="80"/>
      <c r="U134" s="80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2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</row>
    <row r="135" spans="2:53" ht="43.5" customHeight="1">
      <c r="B135" s="78"/>
      <c r="C135" s="79"/>
      <c r="D135" s="79"/>
      <c r="E135" s="85"/>
      <c r="F135" s="85"/>
      <c r="G135" s="86" t="s">
        <v>208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0">
        <v>189</v>
      </c>
      <c r="T135" s="80"/>
      <c r="U135" s="80"/>
      <c r="V135" s="83">
        <f>V136+V137+V138+V139+V140</f>
        <v>0</v>
      </c>
      <c r="W135" s="83"/>
      <c r="X135" s="83"/>
      <c r="Y135" s="83"/>
      <c r="Z135" s="83"/>
      <c r="AA135" s="83"/>
      <c r="AB135" s="83"/>
      <c r="AC135" s="83"/>
      <c r="AD135" s="83">
        <f>AD136+AD137+AD138+AD139+AD140</f>
        <v>0</v>
      </c>
      <c r="AE135" s="83"/>
      <c r="AF135" s="83"/>
      <c r="AG135" s="83"/>
      <c r="AH135" s="83"/>
      <c r="AI135" s="83"/>
      <c r="AJ135" s="83"/>
      <c r="AK135" s="84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</row>
    <row r="136" spans="2:53" ht="30" customHeight="1">
      <c r="B136" s="78" t="s">
        <v>89</v>
      </c>
      <c r="C136" s="79"/>
      <c r="D136" s="79"/>
      <c r="E136" s="85">
        <v>250</v>
      </c>
      <c r="F136" s="85"/>
      <c r="G136" s="86" t="s">
        <v>209</v>
      </c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0">
        <v>190</v>
      </c>
      <c r="T136" s="80"/>
      <c r="U136" s="80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2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</row>
    <row r="137" spans="2:53" ht="30" customHeight="1">
      <c r="B137" s="78"/>
      <c r="C137" s="79"/>
      <c r="D137" s="79"/>
      <c r="E137" s="85">
        <v>251</v>
      </c>
      <c r="F137" s="85"/>
      <c r="G137" s="86" t="s">
        <v>210</v>
      </c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0">
        <v>191</v>
      </c>
      <c r="T137" s="80"/>
      <c r="U137" s="80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2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</row>
    <row r="138" spans="2:53" ht="30" customHeight="1">
      <c r="B138" s="78" t="s">
        <v>91</v>
      </c>
      <c r="C138" s="79"/>
      <c r="D138" s="79"/>
      <c r="E138" s="85">
        <v>252</v>
      </c>
      <c r="F138" s="85"/>
      <c r="G138" s="86" t="s">
        <v>211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0">
        <v>192</v>
      </c>
      <c r="T138" s="80"/>
      <c r="U138" s="80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2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</row>
    <row r="139" spans="2:53" ht="42" customHeight="1">
      <c r="B139" s="78" t="s">
        <v>92</v>
      </c>
      <c r="C139" s="79"/>
      <c r="D139" s="79"/>
      <c r="E139" s="85">
        <v>253</v>
      </c>
      <c r="F139" s="85"/>
      <c r="G139" s="86" t="s">
        <v>212</v>
      </c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0">
        <v>193</v>
      </c>
      <c r="T139" s="80"/>
      <c r="U139" s="80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2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</row>
    <row r="140" spans="2:53" ht="38.25" customHeight="1" thickBot="1">
      <c r="B140" s="99" t="s">
        <v>93</v>
      </c>
      <c r="C140" s="100"/>
      <c r="D140" s="100"/>
      <c r="E140" s="97">
        <v>255</v>
      </c>
      <c r="F140" s="97"/>
      <c r="G140" s="98" t="s">
        <v>213</v>
      </c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101">
        <v>194</v>
      </c>
      <c r="T140" s="101"/>
      <c r="U140" s="101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3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</row>
    <row r="141" spans="2:53" ht="6.75" customHeight="1">
      <c r="B141" s="55"/>
      <c r="C141" s="55"/>
      <c r="D141" s="55"/>
      <c r="E141" s="51"/>
      <c r="F141" s="51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3"/>
      <c r="T141" s="53"/>
      <c r="U141" s="53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</row>
    <row r="142" spans="2:53" ht="17.25" customHeight="1" thickBot="1">
      <c r="B142" s="21"/>
      <c r="D142" s="43"/>
      <c r="E142" s="43"/>
      <c r="F142" s="43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5"/>
      <c r="T142" s="45"/>
      <c r="U142" s="46"/>
      <c r="V142" s="46"/>
      <c r="W142" s="46"/>
      <c r="X142" s="46"/>
      <c r="Y142" s="46"/>
      <c r="Z142" s="46"/>
      <c r="AA142" s="46"/>
      <c r="AG142" s="87" t="s">
        <v>196</v>
      </c>
      <c r="AH142" s="87"/>
      <c r="AI142" s="87"/>
      <c r="AJ142" s="87"/>
      <c r="AK142" s="87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</row>
    <row r="143" spans="2:53" ht="18.95" customHeight="1">
      <c r="B143" s="88" t="s">
        <v>19</v>
      </c>
      <c r="C143" s="89"/>
      <c r="D143" s="89"/>
      <c r="E143" s="89" t="s">
        <v>20</v>
      </c>
      <c r="F143" s="89"/>
      <c r="G143" s="92" t="s">
        <v>21</v>
      </c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89" t="s">
        <v>112</v>
      </c>
      <c r="T143" s="89"/>
      <c r="U143" s="89"/>
      <c r="V143" s="94" t="s">
        <v>114</v>
      </c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5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</row>
    <row r="144" spans="2:53" ht="18.95" customHeight="1">
      <c r="B144" s="90"/>
      <c r="C144" s="91"/>
      <c r="D144" s="91"/>
      <c r="E144" s="91"/>
      <c r="F144" s="91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1"/>
      <c r="T144" s="91"/>
      <c r="U144" s="91"/>
      <c r="V144" s="85" t="s">
        <v>109</v>
      </c>
      <c r="W144" s="85"/>
      <c r="X144" s="85"/>
      <c r="Y144" s="85"/>
      <c r="Z144" s="85"/>
      <c r="AA144" s="85"/>
      <c r="AB144" s="85"/>
      <c r="AC144" s="85"/>
      <c r="AD144" s="85" t="s">
        <v>177</v>
      </c>
      <c r="AE144" s="85"/>
      <c r="AF144" s="85"/>
      <c r="AG144" s="85"/>
      <c r="AH144" s="85"/>
      <c r="AI144" s="85"/>
      <c r="AJ144" s="85"/>
      <c r="AK144" s="96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</row>
    <row r="145" spans="2:59" ht="18.95" customHeight="1">
      <c r="B145" s="90"/>
      <c r="C145" s="91"/>
      <c r="D145" s="91"/>
      <c r="E145" s="91"/>
      <c r="F145" s="91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1"/>
      <c r="T145" s="91"/>
      <c r="U145" s="91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96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</row>
    <row r="146" spans="2:59" ht="19.5" customHeight="1">
      <c r="B146" s="90"/>
      <c r="C146" s="91"/>
      <c r="D146" s="91"/>
      <c r="E146" s="91"/>
      <c r="F146" s="91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1"/>
      <c r="T146" s="91"/>
      <c r="U146" s="91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96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</row>
    <row r="147" spans="2:59" s="20" customFormat="1" ht="13.5" customHeight="1">
      <c r="B147" s="104">
        <v>1</v>
      </c>
      <c r="C147" s="105"/>
      <c r="D147" s="105"/>
      <c r="E147" s="105">
        <v>2</v>
      </c>
      <c r="F147" s="105"/>
      <c r="G147" s="105">
        <v>3</v>
      </c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>
        <v>4</v>
      </c>
      <c r="T147" s="105"/>
      <c r="U147" s="105"/>
      <c r="V147" s="105">
        <v>5</v>
      </c>
      <c r="W147" s="105"/>
      <c r="X147" s="105"/>
      <c r="Y147" s="105"/>
      <c r="Z147" s="105"/>
      <c r="AA147" s="105"/>
      <c r="AB147" s="105"/>
      <c r="AC147" s="105"/>
      <c r="AD147" s="105">
        <v>6</v>
      </c>
      <c r="AE147" s="105"/>
      <c r="AF147" s="105"/>
      <c r="AG147" s="105"/>
      <c r="AH147" s="105"/>
      <c r="AI147" s="105"/>
      <c r="AJ147" s="105"/>
      <c r="AK147" s="106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/>
      <c r="BC147"/>
      <c r="BD147"/>
      <c r="BE147"/>
      <c r="BF147"/>
      <c r="BG147"/>
    </row>
    <row r="148" spans="2:59" s="21" customFormat="1" ht="43.5" customHeight="1">
      <c r="B148" s="78">
        <v>70</v>
      </c>
      <c r="C148" s="79"/>
      <c r="D148" s="79"/>
      <c r="E148" s="85">
        <v>26</v>
      </c>
      <c r="F148" s="85"/>
      <c r="G148" s="86" t="s">
        <v>221</v>
      </c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0">
        <v>195</v>
      </c>
      <c r="T148" s="80"/>
      <c r="U148" s="80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2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</row>
    <row r="149" spans="2:59" s="21" customFormat="1" ht="44.25" customHeight="1">
      <c r="B149" s="78" t="s">
        <v>94</v>
      </c>
      <c r="C149" s="79"/>
      <c r="D149" s="79"/>
      <c r="E149" s="85">
        <v>27</v>
      </c>
      <c r="F149" s="85"/>
      <c r="G149" s="86" t="s">
        <v>214</v>
      </c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0">
        <v>196</v>
      </c>
      <c r="T149" s="80"/>
      <c r="U149" s="80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2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/>
      <c r="BC149"/>
      <c r="BD149"/>
    </row>
    <row r="150" spans="2:59" ht="49.5" customHeight="1">
      <c r="B150" s="78" t="s">
        <v>95</v>
      </c>
      <c r="C150" s="79"/>
      <c r="D150" s="79"/>
      <c r="E150" s="85">
        <v>28</v>
      </c>
      <c r="F150" s="85"/>
      <c r="G150" s="86" t="s">
        <v>222</v>
      </c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0">
        <v>197</v>
      </c>
      <c r="T150" s="80"/>
      <c r="U150" s="80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2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</row>
    <row r="151" spans="2:59" s="21" customFormat="1" ht="44.25" customHeight="1">
      <c r="B151" s="78" t="s">
        <v>96</v>
      </c>
      <c r="C151" s="79"/>
      <c r="D151" s="79"/>
      <c r="E151" s="85">
        <v>29</v>
      </c>
      <c r="F151" s="85"/>
      <c r="G151" s="86" t="s">
        <v>215</v>
      </c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0">
        <v>198</v>
      </c>
      <c r="T151" s="80"/>
      <c r="U151" s="80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2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</row>
    <row r="152" spans="2:59" s="21" customFormat="1" ht="61.5" customHeight="1">
      <c r="B152" s="78" t="s">
        <v>97</v>
      </c>
      <c r="C152" s="79"/>
      <c r="D152" s="79"/>
      <c r="E152" s="85">
        <v>98</v>
      </c>
      <c r="F152" s="85"/>
      <c r="G152" s="86" t="s">
        <v>217</v>
      </c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0">
        <v>199</v>
      </c>
      <c r="T152" s="80"/>
      <c r="U152" s="80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2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</row>
    <row r="153" spans="2:59" s="21" customFormat="1" ht="48" customHeight="1">
      <c r="B153" s="78"/>
      <c r="C153" s="79"/>
      <c r="D153" s="79"/>
      <c r="E153" s="85"/>
      <c r="F153" s="85"/>
      <c r="G153" s="86" t="s">
        <v>218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0">
        <v>200</v>
      </c>
      <c r="T153" s="80"/>
      <c r="U153" s="80"/>
      <c r="V153" s="83">
        <f>V100+V103+V104+V112+V152</f>
        <v>0</v>
      </c>
      <c r="W153" s="83"/>
      <c r="X153" s="83"/>
      <c r="Y153" s="83"/>
      <c r="Z153" s="83"/>
      <c r="AA153" s="83"/>
      <c r="AB153" s="83"/>
      <c r="AC153" s="83"/>
      <c r="AD153" s="83">
        <f>AD100+AD103+AD104+AD112+AD152</f>
        <v>0</v>
      </c>
      <c r="AE153" s="83"/>
      <c r="AF153" s="83"/>
      <c r="AG153" s="83"/>
      <c r="AH153" s="83"/>
      <c r="AI153" s="83"/>
      <c r="AJ153" s="83"/>
      <c r="AK153" s="84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/>
      <c r="BC153"/>
      <c r="BD153"/>
    </row>
    <row r="154" spans="2:59" ht="32.25" customHeight="1" thickBot="1">
      <c r="B154" s="99" t="s">
        <v>98</v>
      </c>
      <c r="C154" s="100"/>
      <c r="D154" s="100"/>
      <c r="E154" s="97" t="s">
        <v>195</v>
      </c>
      <c r="F154" s="97"/>
      <c r="G154" s="98" t="s">
        <v>219</v>
      </c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101">
        <v>201</v>
      </c>
      <c r="T154" s="101"/>
      <c r="U154" s="101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3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</row>
    <row r="157" spans="2:59" ht="16.5">
      <c r="C157" s="22"/>
    </row>
    <row r="158" spans="2:59" ht="23.25">
      <c r="B158" s="75" t="s">
        <v>104</v>
      </c>
      <c r="C158" s="75"/>
      <c r="D158" s="75"/>
      <c r="E158" s="75"/>
      <c r="F158" s="72" t="s">
        <v>107</v>
      </c>
      <c r="G158" s="72"/>
      <c r="H158" s="72"/>
      <c r="I158" s="72"/>
      <c r="J158" s="72"/>
      <c r="K158" s="72"/>
      <c r="L158" s="62"/>
      <c r="N158" s="62"/>
      <c r="O158" s="74" t="s">
        <v>99</v>
      </c>
      <c r="P158" s="74"/>
      <c r="Q158" s="74"/>
      <c r="R158" s="74"/>
      <c r="S158" s="74"/>
      <c r="T158" s="74"/>
      <c r="U158" s="74"/>
      <c r="AB158" s="62"/>
      <c r="AC158" s="170" t="s">
        <v>100</v>
      </c>
      <c r="AD158" s="170"/>
      <c r="AE158" s="170"/>
      <c r="AF158" s="170"/>
      <c r="AG158" s="170"/>
      <c r="AH158" s="170"/>
      <c r="AI158" s="170"/>
      <c r="AJ158" s="170"/>
      <c r="AK158" s="170"/>
    </row>
    <row r="159" spans="2:59" ht="3" customHeight="1">
      <c r="B159" s="60"/>
      <c r="C159" s="59"/>
      <c r="D159" s="60"/>
      <c r="E159" s="60"/>
      <c r="F159" s="72" t="s">
        <v>223</v>
      </c>
      <c r="G159" s="72"/>
      <c r="H159" s="72"/>
      <c r="I159" s="72"/>
      <c r="J159" s="72"/>
      <c r="K159" s="72"/>
      <c r="O159" s="58"/>
      <c r="P159" s="58"/>
      <c r="Q159" s="58"/>
      <c r="R159" s="58"/>
      <c r="S159" s="58"/>
      <c r="T159" s="58"/>
      <c r="U159" s="58"/>
      <c r="Z159" s="23"/>
    </row>
    <row r="160" spans="2:59" ht="20.25" customHeight="1">
      <c r="B160" s="75" t="s">
        <v>105</v>
      </c>
      <c r="C160" s="75"/>
      <c r="D160" s="75"/>
      <c r="E160" s="75"/>
      <c r="F160" s="73">
        <v>42794</v>
      </c>
      <c r="G160" s="73"/>
      <c r="H160" s="73"/>
      <c r="I160" s="73"/>
      <c r="J160" s="73"/>
      <c r="K160" s="60"/>
      <c r="L160" s="62"/>
      <c r="N160" s="62"/>
      <c r="O160" s="74" t="s">
        <v>101</v>
      </c>
      <c r="P160" s="74"/>
      <c r="Q160" s="74"/>
      <c r="R160" s="74"/>
      <c r="S160" s="74"/>
      <c r="T160" s="74"/>
      <c r="U160" s="74"/>
      <c r="W160" s="76" t="s">
        <v>2</v>
      </c>
      <c r="X160" s="76"/>
    </row>
    <row r="161" spans="3:37" ht="4.5" customHeight="1">
      <c r="C161" s="59"/>
      <c r="D161" s="60"/>
      <c r="F161" s="72" t="s">
        <v>223</v>
      </c>
      <c r="G161" s="72"/>
      <c r="H161" s="72"/>
      <c r="I161" s="72"/>
      <c r="J161" s="72"/>
      <c r="K161" s="72"/>
    </row>
    <row r="162" spans="3:37" ht="8.25" customHeight="1">
      <c r="C162" s="61"/>
      <c r="D162" s="60"/>
      <c r="E162" s="60"/>
      <c r="F162" s="60"/>
      <c r="G162" s="60"/>
      <c r="H162" s="60"/>
    </row>
    <row r="163" spans="3:37" ht="18.75">
      <c r="C163" s="61"/>
      <c r="D163" s="60"/>
      <c r="E163" s="60"/>
      <c r="F163" s="60"/>
      <c r="G163" s="60"/>
      <c r="H163" s="60"/>
      <c r="L163" s="63"/>
      <c r="N163" s="63"/>
      <c r="O163" s="72" t="s">
        <v>102</v>
      </c>
      <c r="P163" s="72"/>
      <c r="Q163" s="72"/>
      <c r="R163" s="72"/>
      <c r="S163" s="72"/>
      <c r="T163" s="72"/>
      <c r="U163" s="72"/>
      <c r="Z163" s="49"/>
      <c r="AA163" s="49"/>
      <c r="AB163" s="49"/>
      <c r="AC163" s="72" t="s">
        <v>106</v>
      </c>
      <c r="AD163" s="72"/>
      <c r="AE163" s="72"/>
      <c r="AF163" s="72"/>
      <c r="AG163" s="72"/>
      <c r="AH163" s="72"/>
      <c r="AI163" s="72"/>
      <c r="AJ163" s="72"/>
      <c r="AK163" s="72"/>
    </row>
    <row r="164" spans="3:37" ht="16.5">
      <c r="C164" s="22"/>
    </row>
  </sheetData>
  <mergeCells count="807">
    <mergeCell ref="F161:K161"/>
    <mergeCell ref="O163:U163"/>
    <mergeCell ref="AC163:AK163"/>
    <mergeCell ref="B158:E158"/>
    <mergeCell ref="F158:K158"/>
    <mergeCell ref="O158:U158"/>
    <mergeCell ref="AC158:AK158"/>
    <mergeCell ref="F159:K159"/>
    <mergeCell ref="B160:E160"/>
    <mergeCell ref="F160:J160"/>
    <mergeCell ref="O160:U160"/>
    <mergeCell ref="W160:X160"/>
    <mergeCell ref="B154:D154"/>
    <mergeCell ref="E154:F154"/>
    <mergeCell ref="G154:R154"/>
    <mergeCell ref="S154:U154"/>
    <mergeCell ref="V154:AC154"/>
    <mergeCell ref="AD154:AK154"/>
    <mergeCell ref="B153:D153"/>
    <mergeCell ref="E153:F153"/>
    <mergeCell ref="G153:R153"/>
    <mergeCell ref="S153:U153"/>
    <mergeCell ref="V153:AC153"/>
    <mergeCell ref="AD153:AK153"/>
    <mergeCell ref="AL151:AS151"/>
    <mergeCell ref="AT151:BA151"/>
    <mergeCell ref="B152:D152"/>
    <mergeCell ref="E152:F152"/>
    <mergeCell ref="G152:R152"/>
    <mergeCell ref="S152:U152"/>
    <mergeCell ref="V152:AC152"/>
    <mergeCell ref="AD152:AK152"/>
    <mergeCell ref="AL152:AS152"/>
    <mergeCell ref="AT152:BA152"/>
    <mergeCell ref="B151:D151"/>
    <mergeCell ref="E151:F151"/>
    <mergeCell ref="G151:R151"/>
    <mergeCell ref="S151:U151"/>
    <mergeCell ref="V151:AC151"/>
    <mergeCell ref="AD151:AK151"/>
    <mergeCell ref="B150:D150"/>
    <mergeCell ref="E150:F150"/>
    <mergeCell ref="G150:R150"/>
    <mergeCell ref="S150:U150"/>
    <mergeCell ref="V150:AC150"/>
    <mergeCell ref="AD150:AK150"/>
    <mergeCell ref="AL148:AS148"/>
    <mergeCell ref="AT148:BA148"/>
    <mergeCell ref="B149:D149"/>
    <mergeCell ref="E149:F149"/>
    <mergeCell ref="G149:R149"/>
    <mergeCell ref="S149:U149"/>
    <mergeCell ref="V149:AC149"/>
    <mergeCell ref="AD149:AK149"/>
    <mergeCell ref="B148:D148"/>
    <mergeCell ref="E148:F148"/>
    <mergeCell ref="G148:R148"/>
    <mergeCell ref="S148:U148"/>
    <mergeCell ref="V148:AC148"/>
    <mergeCell ref="AD148:AK148"/>
    <mergeCell ref="B147:D147"/>
    <mergeCell ref="E147:F147"/>
    <mergeCell ref="G147:R147"/>
    <mergeCell ref="S147:U147"/>
    <mergeCell ref="V147:AC147"/>
    <mergeCell ref="AD147:AK147"/>
    <mergeCell ref="AG142:AK142"/>
    <mergeCell ref="B143:D146"/>
    <mergeCell ref="E143:F146"/>
    <mergeCell ref="G143:R146"/>
    <mergeCell ref="S143:U146"/>
    <mergeCell ref="V143:AK143"/>
    <mergeCell ref="V144:AC146"/>
    <mergeCell ref="AD144:AK146"/>
    <mergeCell ref="B140:D140"/>
    <mergeCell ref="E140:F140"/>
    <mergeCell ref="G140:R140"/>
    <mergeCell ref="S140:U140"/>
    <mergeCell ref="V140:AC140"/>
    <mergeCell ref="AD140:AK140"/>
    <mergeCell ref="B139:D139"/>
    <mergeCell ref="E139:F139"/>
    <mergeCell ref="G139:R139"/>
    <mergeCell ref="S139:U139"/>
    <mergeCell ref="V139:AC139"/>
    <mergeCell ref="AD139:AK139"/>
    <mergeCell ref="B138:D138"/>
    <mergeCell ref="E138:F138"/>
    <mergeCell ref="G138:R138"/>
    <mergeCell ref="S138:U138"/>
    <mergeCell ref="V138:AC138"/>
    <mergeCell ref="AD138:AK138"/>
    <mergeCell ref="B137:D137"/>
    <mergeCell ref="E137:F137"/>
    <mergeCell ref="G137:R137"/>
    <mergeCell ref="S137:U137"/>
    <mergeCell ref="V137:AC137"/>
    <mergeCell ref="AD137:AK137"/>
    <mergeCell ref="B136:D136"/>
    <mergeCell ref="E136:F136"/>
    <mergeCell ref="G136:R136"/>
    <mergeCell ref="S136:U136"/>
    <mergeCell ref="V136:AC136"/>
    <mergeCell ref="AD136:AK136"/>
    <mergeCell ref="B135:D135"/>
    <mergeCell ref="E135:F135"/>
    <mergeCell ref="G135:R135"/>
    <mergeCell ref="S135:U135"/>
    <mergeCell ref="V135:AC135"/>
    <mergeCell ref="AD135:AK135"/>
    <mergeCell ref="B134:D134"/>
    <mergeCell ref="E134:F134"/>
    <mergeCell ref="G134:R134"/>
    <mergeCell ref="S134:U134"/>
    <mergeCell ref="V134:AC134"/>
    <mergeCell ref="AD134:AK134"/>
    <mergeCell ref="B133:D133"/>
    <mergeCell ref="E133:F133"/>
    <mergeCell ref="G133:R133"/>
    <mergeCell ref="S133:U133"/>
    <mergeCell ref="V133:AC133"/>
    <mergeCell ref="AD133:AK133"/>
    <mergeCell ref="B132:D132"/>
    <mergeCell ref="E132:F132"/>
    <mergeCell ref="G132:R132"/>
    <mergeCell ref="S132:U132"/>
    <mergeCell ref="V132:AC132"/>
    <mergeCell ref="AD132:AK132"/>
    <mergeCell ref="B131:D131"/>
    <mergeCell ref="E131:F131"/>
    <mergeCell ref="G131:R131"/>
    <mergeCell ref="S131:U131"/>
    <mergeCell ref="V131:AC131"/>
    <mergeCell ref="AD131:AK131"/>
    <mergeCell ref="B130:D130"/>
    <mergeCell ref="E130:F130"/>
    <mergeCell ref="G130:R130"/>
    <mergeCell ref="S130:U130"/>
    <mergeCell ref="V130:AC130"/>
    <mergeCell ref="AD130:AK130"/>
    <mergeCell ref="B129:D129"/>
    <mergeCell ref="E129:F129"/>
    <mergeCell ref="G129:R129"/>
    <mergeCell ref="S129:U129"/>
    <mergeCell ref="V129:AC129"/>
    <mergeCell ref="AD129:AK129"/>
    <mergeCell ref="B128:D128"/>
    <mergeCell ref="E128:F128"/>
    <mergeCell ref="G128:R128"/>
    <mergeCell ref="S128:U128"/>
    <mergeCell ref="V128:AC128"/>
    <mergeCell ref="AD128:AK128"/>
    <mergeCell ref="B127:D127"/>
    <mergeCell ref="E127:F127"/>
    <mergeCell ref="G127:R127"/>
    <mergeCell ref="S127:U127"/>
    <mergeCell ref="V127:AC127"/>
    <mergeCell ref="AD127:AK127"/>
    <mergeCell ref="B126:D126"/>
    <mergeCell ref="E126:F126"/>
    <mergeCell ref="G126:R126"/>
    <mergeCell ref="S126:U126"/>
    <mergeCell ref="V126:AC126"/>
    <mergeCell ref="AD126:AK126"/>
    <mergeCell ref="AL124:AS124"/>
    <mergeCell ref="AT124:BA124"/>
    <mergeCell ref="B125:D125"/>
    <mergeCell ref="E125:F125"/>
    <mergeCell ref="G125:R125"/>
    <mergeCell ref="S125:U125"/>
    <mergeCell ref="V125:AC125"/>
    <mergeCell ref="AD125:AK125"/>
    <mergeCell ref="B124:D124"/>
    <mergeCell ref="E124:F124"/>
    <mergeCell ref="G124:R124"/>
    <mergeCell ref="S124:U124"/>
    <mergeCell ref="V124:AC124"/>
    <mergeCell ref="AD124:AK124"/>
    <mergeCell ref="B123:D123"/>
    <mergeCell ref="E123:F123"/>
    <mergeCell ref="G123:R123"/>
    <mergeCell ref="S123:U123"/>
    <mergeCell ref="V123:AC123"/>
    <mergeCell ref="AD123:AK123"/>
    <mergeCell ref="AG118:AK118"/>
    <mergeCell ref="B119:D122"/>
    <mergeCell ref="E119:F122"/>
    <mergeCell ref="G119:R122"/>
    <mergeCell ref="S119:U122"/>
    <mergeCell ref="V119:AK119"/>
    <mergeCell ref="V120:AC122"/>
    <mergeCell ref="AD120:AK122"/>
    <mergeCell ref="B116:D116"/>
    <mergeCell ref="E116:F116"/>
    <mergeCell ref="G116:R116"/>
    <mergeCell ref="S116:U116"/>
    <mergeCell ref="V116:AC116"/>
    <mergeCell ref="AD116:AK116"/>
    <mergeCell ref="AL114:AS114"/>
    <mergeCell ref="AT114:BA114"/>
    <mergeCell ref="B115:D115"/>
    <mergeCell ref="E115:F115"/>
    <mergeCell ref="G115:R115"/>
    <mergeCell ref="S115:U115"/>
    <mergeCell ref="V115:AC115"/>
    <mergeCell ref="AD115:AK115"/>
    <mergeCell ref="AL115:AS115"/>
    <mergeCell ref="AT115:BA115"/>
    <mergeCell ref="B114:D114"/>
    <mergeCell ref="E114:F114"/>
    <mergeCell ref="G114:R114"/>
    <mergeCell ref="S114:U114"/>
    <mergeCell ref="V114:AC114"/>
    <mergeCell ref="AD114:AK114"/>
    <mergeCell ref="B113:D113"/>
    <mergeCell ref="E113:F113"/>
    <mergeCell ref="G113:R113"/>
    <mergeCell ref="S113:U113"/>
    <mergeCell ref="V113:AC113"/>
    <mergeCell ref="AD113:AK113"/>
    <mergeCell ref="B112:D112"/>
    <mergeCell ref="E112:F112"/>
    <mergeCell ref="G112:R112"/>
    <mergeCell ref="S112:U112"/>
    <mergeCell ref="V112:AC112"/>
    <mergeCell ref="AD112:AK112"/>
    <mergeCell ref="B111:D111"/>
    <mergeCell ref="E111:F111"/>
    <mergeCell ref="G111:R111"/>
    <mergeCell ref="S111:U111"/>
    <mergeCell ref="V111:AC111"/>
    <mergeCell ref="AD111:AK111"/>
    <mergeCell ref="AL109:AS109"/>
    <mergeCell ref="AT109:BA109"/>
    <mergeCell ref="B110:D110"/>
    <mergeCell ref="E110:F110"/>
    <mergeCell ref="G110:R110"/>
    <mergeCell ref="S110:U110"/>
    <mergeCell ref="V110:AC110"/>
    <mergeCell ref="AD110:AK110"/>
    <mergeCell ref="B109:D109"/>
    <mergeCell ref="E109:F109"/>
    <mergeCell ref="G109:R109"/>
    <mergeCell ref="S109:U109"/>
    <mergeCell ref="V109:AC109"/>
    <mergeCell ref="AD109:AK109"/>
    <mergeCell ref="B108:D108"/>
    <mergeCell ref="E108:F108"/>
    <mergeCell ref="G108:R108"/>
    <mergeCell ref="S108:U108"/>
    <mergeCell ref="V108:AC108"/>
    <mergeCell ref="AD108:AK108"/>
    <mergeCell ref="B107:D107"/>
    <mergeCell ref="E107:F107"/>
    <mergeCell ref="G107:R107"/>
    <mergeCell ref="S107:U107"/>
    <mergeCell ref="V107:AC107"/>
    <mergeCell ref="AD107:AK107"/>
    <mergeCell ref="B106:D106"/>
    <mergeCell ref="E106:F106"/>
    <mergeCell ref="G106:R106"/>
    <mergeCell ref="S106:U106"/>
    <mergeCell ref="V106:AC106"/>
    <mergeCell ref="AD106:AK106"/>
    <mergeCell ref="B105:D105"/>
    <mergeCell ref="E105:F105"/>
    <mergeCell ref="G105:R105"/>
    <mergeCell ref="S105:U105"/>
    <mergeCell ref="V105:AC105"/>
    <mergeCell ref="AD105:AK105"/>
    <mergeCell ref="B104:D104"/>
    <mergeCell ref="E104:F104"/>
    <mergeCell ref="G104:R104"/>
    <mergeCell ref="S104:U104"/>
    <mergeCell ref="V104:AC104"/>
    <mergeCell ref="AD104:AK104"/>
    <mergeCell ref="B103:D103"/>
    <mergeCell ref="E103:F103"/>
    <mergeCell ref="G103:R103"/>
    <mergeCell ref="S103:U103"/>
    <mergeCell ref="V103:AC103"/>
    <mergeCell ref="AD103:AK103"/>
    <mergeCell ref="B102:D102"/>
    <mergeCell ref="E102:F102"/>
    <mergeCell ref="G102:R102"/>
    <mergeCell ref="S102:U102"/>
    <mergeCell ref="V102:AC102"/>
    <mergeCell ref="AD102:AK102"/>
    <mergeCell ref="AL100:AS100"/>
    <mergeCell ref="AT100:BA100"/>
    <mergeCell ref="B101:D101"/>
    <mergeCell ref="E101:F101"/>
    <mergeCell ref="G101:R101"/>
    <mergeCell ref="S101:U101"/>
    <mergeCell ref="V101:AC101"/>
    <mergeCell ref="AD101:AK101"/>
    <mergeCell ref="B100:D100"/>
    <mergeCell ref="E100:F100"/>
    <mergeCell ref="G100:R100"/>
    <mergeCell ref="S100:U100"/>
    <mergeCell ref="V100:AC100"/>
    <mergeCell ref="AD100:AK100"/>
    <mergeCell ref="B99:D99"/>
    <mergeCell ref="E99:F99"/>
    <mergeCell ref="G99:R99"/>
    <mergeCell ref="S99:U99"/>
    <mergeCell ref="V99:AC99"/>
    <mergeCell ref="AD99:AK99"/>
    <mergeCell ref="AG94:AK94"/>
    <mergeCell ref="B95:D98"/>
    <mergeCell ref="E95:F98"/>
    <mergeCell ref="G95:R98"/>
    <mergeCell ref="S95:U98"/>
    <mergeCell ref="V95:AK95"/>
    <mergeCell ref="V96:AC98"/>
    <mergeCell ref="AD96:AK98"/>
    <mergeCell ref="AL91:AS91"/>
    <mergeCell ref="AT91:BA91"/>
    <mergeCell ref="B92:D92"/>
    <mergeCell ref="E92:F92"/>
    <mergeCell ref="G92:R92"/>
    <mergeCell ref="S92:U92"/>
    <mergeCell ref="V92:AC92"/>
    <mergeCell ref="AD92:AK92"/>
    <mergeCell ref="AL92:AS92"/>
    <mergeCell ref="AT92:BA92"/>
    <mergeCell ref="B91:D91"/>
    <mergeCell ref="E91:F91"/>
    <mergeCell ref="G91:R91"/>
    <mergeCell ref="S91:U91"/>
    <mergeCell ref="V91:AC91"/>
    <mergeCell ref="AD91:AK91"/>
    <mergeCell ref="AL89:AS89"/>
    <mergeCell ref="AT89:BA89"/>
    <mergeCell ref="B90:D90"/>
    <mergeCell ref="E90:F90"/>
    <mergeCell ref="G90:R90"/>
    <mergeCell ref="S90:U90"/>
    <mergeCell ref="V90:AC90"/>
    <mergeCell ref="AD90:AK90"/>
    <mergeCell ref="AL90:AS90"/>
    <mergeCell ref="AT90:BA90"/>
    <mergeCell ref="B89:D89"/>
    <mergeCell ref="E89:F89"/>
    <mergeCell ref="G89:R89"/>
    <mergeCell ref="S89:U89"/>
    <mergeCell ref="V89:AC89"/>
    <mergeCell ref="AD89:AK89"/>
    <mergeCell ref="AL87:AS87"/>
    <mergeCell ref="AT87:BA87"/>
    <mergeCell ref="B88:D88"/>
    <mergeCell ref="E88:F88"/>
    <mergeCell ref="G88:R88"/>
    <mergeCell ref="S88:U88"/>
    <mergeCell ref="V88:AC88"/>
    <mergeCell ref="AD88:AK88"/>
    <mergeCell ref="AL88:AS88"/>
    <mergeCell ref="AT88:BA88"/>
    <mergeCell ref="B87:D87"/>
    <mergeCell ref="E87:F87"/>
    <mergeCell ref="G87:R87"/>
    <mergeCell ref="S87:U87"/>
    <mergeCell ref="V87:AC87"/>
    <mergeCell ref="AD87:AK87"/>
    <mergeCell ref="AL85:AS85"/>
    <mergeCell ref="AT85:BA85"/>
    <mergeCell ref="B86:D86"/>
    <mergeCell ref="E86:F86"/>
    <mergeCell ref="G86:R86"/>
    <mergeCell ref="S86:U86"/>
    <mergeCell ref="V86:AC86"/>
    <mergeCell ref="AD86:AK86"/>
    <mergeCell ref="AL86:AS86"/>
    <mergeCell ref="AT86:BA86"/>
    <mergeCell ref="B85:D85"/>
    <mergeCell ref="E85:F85"/>
    <mergeCell ref="G85:R85"/>
    <mergeCell ref="S85:U85"/>
    <mergeCell ref="V85:AC85"/>
    <mergeCell ref="AD85:AK85"/>
    <mergeCell ref="AL83:AS83"/>
    <mergeCell ref="AT83:BA83"/>
    <mergeCell ref="B84:D84"/>
    <mergeCell ref="E84:F84"/>
    <mergeCell ref="G84:R84"/>
    <mergeCell ref="S84:U84"/>
    <mergeCell ref="V84:AC84"/>
    <mergeCell ref="AD84:AK84"/>
    <mergeCell ref="AL84:AS84"/>
    <mergeCell ref="AT84:BA84"/>
    <mergeCell ref="B83:D83"/>
    <mergeCell ref="E83:F83"/>
    <mergeCell ref="G83:R83"/>
    <mergeCell ref="S83:U83"/>
    <mergeCell ref="V83:AC83"/>
    <mergeCell ref="AD83:AK83"/>
    <mergeCell ref="AL81:AS81"/>
    <mergeCell ref="AT81:BA81"/>
    <mergeCell ref="B82:D82"/>
    <mergeCell ref="E82:F82"/>
    <mergeCell ref="G82:R82"/>
    <mergeCell ref="S82:U82"/>
    <mergeCell ref="V82:AC82"/>
    <mergeCell ref="AD82:AK82"/>
    <mergeCell ref="AL82:AS82"/>
    <mergeCell ref="AT82:BA82"/>
    <mergeCell ref="B81:D81"/>
    <mergeCell ref="E81:F81"/>
    <mergeCell ref="G81:R81"/>
    <mergeCell ref="S81:U81"/>
    <mergeCell ref="V81:AC81"/>
    <mergeCell ref="AD81:AK81"/>
    <mergeCell ref="AL79:AS79"/>
    <mergeCell ref="AT79:BA79"/>
    <mergeCell ref="B80:D80"/>
    <mergeCell ref="E80:F80"/>
    <mergeCell ref="G80:R80"/>
    <mergeCell ref="S80:U80"/>
    <mergeCell ref="V80:AC80"/>
    <mergeCell ref="AD80:AK80"/>
    <mergeCell ref="AL80:AS80"/>
    <mergeCell ref="AT80:BA80"/>
    <mergeCell ref="B79:D79"/>
    <mergeCell ref="E79:F79"/>
    <mergeCell ref="G79:R79"/>
    <mergeCell ref="S79:U79"/>
    <mergeCell ref="V79:AC79"/>
    <mergeCell ref="AD79:AK79"/>
    <mergeCell ref="AL77:AS77"/>
    <mergeCell ref="AT77:BA77"/>
    <mergeCell ref="B78:D78"/>
    <mergeCell ref="E78:F78"/>
    <mergeCell ref="G78:R78"/>
    <mergeCell ref="S78:U78"/>
    <mergeCell ref="V78:AC78"/>
    <mergeCell ref="AD78:AK78"/>
    <mergeCell ref="AL78:AS78"/>
    <mergeCell ref="AT78:BA78"/>
    <mergeCell ref="B77:D77"/>
    <mergeCell ref="E77:F77"/>
    <mergeCell ref="G77:R77"/>
    <mergeCell ref="S77:U77"/>
    <mergeCell ref="V77:AC77"/>
    <mergeCell ref="AD77:AK77"/>
    <mergeCell ref="AL75:AS75"/>
    <mergeCell ref="AT75:BA75"/>
    <mergeCell ref="B76:D76"/>
    <mergeCell ref="E76:F76"/>
    <mergeCell ref="G76:R76"/>
    <mergeCell ref="S76:U76"/>
    <mergeCell ref="V76:AC76"/>
    <mergeCell ref="AD76:AK76"/>
    <mergeCell ref="AL76:AS76"/>
    <mergeCell ref="AT76:BA76"/>
    <mergeCell ref="B75:D75"/>
    <mergeCell ref="E75:F75"/>
    <mergeCell ref="G75:R75"/>
    <mergeCell ref="S75:U75"/>
    <mergeCell ref="V75:AC75"/>
    <mergeCell ref="AD75:AK75"/>
    <mergeCell ref="B73:D73"/>
    <mergeCell ref="E73:F73"/>
    <mergeCell ref="G73:R73"/>
    <mergeCell ref="S73:U73"/>
    <mergeCell ref="V73:AC73"/>
    <mergeCell ref="AD73:AK73"/>
    <mergeCell ref="AL73:AS73"/>
    <mergeCell ref="AT73:BA73"/>
    <mergeCell ref="B74:D74"/>
    <mergeCell ref="E74:F74"/>
    <mergeCell ref="G74:R74"/>
    <mergeCell ref="S74:U74"/>
    <mergeCell ref="V74:AC74"/>
    <mergeCell ref="AD74:AK74"/>
    <mergeCell ref="AL74:AS74"/>
    <mergeCell ref="AT74:BA74"/>
    <mergeCell ref="AL66:AS66"/>
    <mergeCell ref="AT66:BA66"/>
    <mergeCell ref="AW68:BA68"/>
    <mergeCell ref="B69:D72"/>
    <mergeCell ref="E69:F72"/>
    <mergeCell ref="G69:R72"/>
    <mergeCell ref="S69:U72"/>
    <mergeCell ref="V69:BA69"/>
    <mergeCell ref="V70:AC72"/>
    <mergeCell ref="AD70:BA70"/>
    <mergeCell ref="B66:D66"/>
    <mergeCell ref="E66:F66"/>
    <mergeCell ref="G66:R66"/>
    <mergeCell ref="S66:U66"/>
    <mergeCell ref="V66:AC66"/>
    <mergeCell ref="AD66:AK66"/>
    <mergeCell ref="AD71:AK72"/>
    <mergeCell ref="AL71:AS72"/>
    <mergeCell ref="AT71:BA72"/>
    <mergeCell ref="AL64:AS64"/>
    <mergeCell ref="AT64:BA64"/>
    <mergeCell ref="B65:D65"/>
    <mergeCell ref="E65:F65"/>
    <mergeCell ref="G65:R65"/>
    <mergeCell ref="S65:U65"/>
    <mergeCell ref="V65:AC65"/>
    <mergeCell ref="AD65:AK65"/>
    <mergeCell ref="AL65:AS65"/>
    <mergeCell ref="AT65:BA65"/>
    <mergeCell ref="B64:D64"/>
    <mergeCell ref="E64:F64"/>
    <mergeCell ref="G64:R64"/>
    <mergeCell ref="S64:U64"/>
    <mergeCell ref="V64:AC64"/>
    <mergeCell ref="AD64:AK64"/>
    <mergeCell ref="AL62:AS62"/>
    <mergeCell ref="AT62:BA62"/>
    <mergeCell ref="B63:D63"/>
    <mergeCell ref="E63:F63"/>
    <mergeCell ref="G63:R63"/>
    <mergeCell ref="S63:U63"/>
    <mergeCell ref="V63:AC63"/>
    <mergeCell ref="AD63:AK63"/>
    <mergeCell ref="AL63:AS63"/>
    <mergeCell ref="AT63:BA63"/>
    <mergeCell ref="B62:D62"/>
    <mergeCell ref="E62:F62"/>
    <mergeCell ref="G62:R62"/>
    <mergeCell ref="S62:U62"/>
    <mergeCell ref="V62:AC62"/>
    <mergeCell ref="AD62:AK62"/>
    <mergeCell ref="AL60:AS60"/>
    <mergeCell ref="AT60:BA60"/>
    <mergeCell ref="B61:D61"/>
    <mergeCell ref="E61:F61"/>
    <mergeCell ref="G61:R61"/>
    <mergeCell ref="S61:U61"/>
    <mergeCell ref="V61:AC61"/>
    <mergeCell ref="AD61:AK61"/>
    <mergeCell ref="AL61:AS61"/>
    <mergeCell ref="AT61:BA61"/>
    <mergeCell ref="B60:D60"/>
    <mergeCell ref="E60:F60"/>
    <mergeCell ref="G60:R60"/>
    <mergeCell ref="S60:U60"/>
    <mergeCell ref="V60:AC60"/>
    <mergeCell ref="AD60:AK60"/>
    <mergeCell ref="AL58:AS58"/>
    <mergeCell ref="AT58:BA58"/>
    <mergeCell ref="B59:D59"/>
    <mergeCell ref="E59:F59"/>
    <mergeCell ref="G59:R59"/>
    <mergeCell ref="S59:U59"/>
    <mergeCell ref="V59:AC59"/>
    <mergeCell ref="AD59:AK59"/>
    <mergeCell ref="AL59:AS59"/>
    <mergeCell ref="AT59:BA59"/>
    <mergeCell ref="B58:D58"/>
    <mergeCell ref="E58:F58"/>
    <mergeCell ref="G58:R58"/>
    <mergeCell ref="S58:U58"/>
    <mergeCell ref="V58:AC58"/>
    <mergeCell ref="AD58:AK58"/>
    <mergeCell ref="AL56:AS56"/>
    <mergeCell ref="AT56:BA56"/>
    <mergeCell ref="B57:D57"/>
    <mergeCell ref="E57:F57"/>
    <mergeCell ref="G57:R57"/>
    <mergeCell ref="S57:U57"/>
    <mergeCell ref="V57:AC57"/>
    <mergeCell ref="AD57:AK57"/>
    <mergeCell ref="AL57:AS57"/>
    <mergeCell ref="AT57:BA57"/>
    <mergeCell ref="B56:D56"/>
    <mergeCell ref="E56:F56"/>
    <mergeCell ref="G56:R56"/>
    <mergeCell ref="S56:U56"/>
    <mergeCell ref="V56:AC56"/>
    <mergeCell ref="AD56:AK56"/>
    <mergeCell ref="AL54:AS54"/>
    <mergeCell ref="AT54:BA54"/>
    <mergeCell ref="B55:D55"/>
    <mergeCell ref="E55:F55"/>
    <mergeCell ref="G55:R55"/>
    <mergeCell ref="S55:U55"/>
    <mergeCell ref="V55:AC55"/>
    <mergeCell ref="AD55:AK55"/>
    <mergeCell ref="AL55:AS55"/>
    <mergeCell ref="AT55:BA55"/>
    <mergeCell ref="B54:D54"/>
    <mergeCell ref="E54:F54"/>
    <mergeCell ref="G54:R54"/>
    <mergeCell ref="S54:U54"/>
    <mergeCell ref="V54:AC54"/>
    <mergeCell ref="AD54:AK54"/>
    <mergeCell ref="AL52:AS52"/>
    <mergeCell ref="AT52:BA52"/>
    <mergeCell ref="B53:D53"/>
    <mergeCell ref="E53:F53"/>
    <mergeCell ref="G53:R53"/>
    <mergeCell ref="S53:U53"/>
    <mergeCell ref="V53:AC53"/>
    <mergeCell ref="AD53:AK53"/>
    <mergeCell ref="AL53:AS53"/>
    <mergeCell ref="AT53:BA53"/>
    <mergeCell ref="B52:D52"/>
    <mergeCell ref="E52:F52"/>
    <mergeCell ref="G52:R52"/>
    <mergeCell ref="S52:U52"/>
    <mergeCell ref="V52:AC52"/>
    <mergeCell ref="AD52:AK52"/>
    <mergeCell ref="AL50:AS50"/>
    <mergeCell ref="AT50:BA50"/>
    <mergeCell ref="B51:D51"/>
    <mergeCell ref="E51:F51"/>
    <mergeCell ref="G51:R51"/>
    <mergeCell ref="S51:U51"/>
    <mergeCell ref="V51:AC51"/>
    <mergeCell ref="AD51:AK51"/>
    <mergeCell ref="AL51:AS51"/>
    <mergeCell ref="AT51:BA51"/>
    <mergeCell ref="B50:D50"/>
    <mergeCell ref="E50:F50"/>
    <mergeCell ref="G50:R50"/>
    <mergeCell ref="S50:U50"/>
    <mergeCell ref="V50:AC50"/>
    <mergeCell ref="AD50:AK50"/>
    <mergeCell ref="B49:D49"/>
    <mergeCell ref="E49:F49"/>
    <mergeCell ref="G49:R49"/>
    <mergeCell ref="S49:U49"/>
    <mergeCell ref="V49:AC49"/>
    <mergeCell ref="AD49:AK49"/>
    <mergeCell ref="AL49:AS49"/>
    <mergeCell ref="AT49:BA49"/>
    <mergeCell ref="B48:D48"/>
    <mergeCell ref="E48:F48"/>
    <mergeCell ref="G48:R48"/>
    <mergeCell ref="S48:U48"/>
    <mergeCell ref="V48:AC48"/>
    <mergeCell ref="AD48:AK48"/>
    <mergeCell ref="B47:D47"/>
    <mergeCell ref="E47:F47"/>
    <mergeCell ref="G47:R47"/>
    <mergeCell ref="S47:U47"/>
    <mergeCell ref="V47:AC47"/>
    <mergeCell ref="AD47:AK47"/>
    <mergeCell ref="AL47:AS47"/>
    <mergeCell ref="AT47:BA47"/>
    <mergeCell ref="AL48:AS48"/>
    <mergeCell ref="AT48:BA48"/>
    <mergeCell ref="AW42:BA42"/>
    <mergeCell ref="B43:D46"/>
    <mergeCell ref="E43:F46"/>
    <mergeCell ref="G43:R46"/>
    <mergeCell ref="S43:U46"/>
    <mergeCell ref="V43:BA43"/>
    <mergeCell ref="V44:AC46"/>
    <mergeCell ref="AD44:BA44"/>
    <mergeCell ref="AD45:AK46"/>
    <mergeCell ref="AL45:AS46"/>
    <mergeCell ref="AT45:BA46"/>
    <mergeCell ref="AL39:AS39"/>
    <mergeCell ref="AT39:BA39"/>
    <mergeCell ref="B40:D40"/>
    <mergeCell ref="E40:F40"/>
    <mergeCell ref="G40:R40"/>
    <mergeCell ref="S40:U40"/>
    <mergeCell ref="V40:AC40"/>
    <mergeCell ref="AD40:AK40"/>
    <mergeCell ref="AL40:AS40"/>
    <mergeCell ref="AT40:BA40"/>
    <mergeCell ref="B39:D39"/>
    <mergeCell ref="E39:F39"/>
    <mergeCell ref="G39:R39"/>
    <mergeCell ref="S39:U39"/>
    <mergeCell ref="V39:AC39"/>
    <mergeCell ref="AD39:AK39"/>
    <mergeCell ref="AL37:AS37"/>
    <mergeCell ref="AT37:BA37"/>
    <mergeCell ref="B38:D38"/>
    <mergeCell ref="E38:F38"/>
    <mergeCell ref="G38:R38"/>
    <mergeCell ref="S38:U38"/>
    <mergeCell ref="V38:AC38"/>
    <mergeCell ref="AD38:AK38"/>
    <mergeCell ref="AL38:AS38"/>
    <mergeCell ref="AT38:BA38"/>
    <mergeCell ref="B37:D37"/>
    <mergeCell ref="E37:F37"/>
    <mergeCell ref="G37:R37"/>
    <mergeCell ref="S37:U37"/>
    <mergeCell ref="V37:AC37"/>
    <mergeCell ref="AD37:AK37"/>
    <mergeCell ref="AL35:AS35"/>
    <mergeCell ref="AT35:BA35"/>
    <mergeCell ref="B36:D36"/>
    <mergeCell ref="E36:F36"/>
    <mergeCell ref="G36:R36"/>
    <mergeCell ref="S36:U36"/>
    <mergeCell ref="V36:AC36"/>
    <mergeCell ref="AD36:AK36"/>
    <mergeCell ref="AL36:AS36"/>
    <mergeCell ref="AT36:BA36"/>
    <mergeCell ref="B35:D35"/>
    <mergeCell ref="E35:F35"/>
    <mergeCell ref="G35:R35"/>
    <mergeCell ref="S35:U35"/>
    <mergeCell ref="V35:AC35"/>
    <mergeCell ref="AD35:AK35"/>
    <mergeCell ref="AL33:AS33"/>
    <mergeCell ref="AT33:BA33"/>
    <mergeCell ref="B34:D34"/>
    <mergeCell ref="E34:F34"/>
    <mergeCell ref="G34:R34"/>
    <mergeCell ref="S34:U34"/>
    <mergeCell ref="V34:AC34"/>
    <mergeCell ref="AD34:AK34"/>
    <mergeCell ref="AL34:AS34"/>
    <mergeCell ref="AT34:BA34"/>
    <mergeCell ref="B33:D33"/>
    <mergeCell ref="E33:F33"/>
    <mergeCell ref="G33:R33"/>
    <mergeCell ref="S33:U33"/>
    <mergeCell ref="V33:AC33"/>
    <mergeCell ref="AD33:AK33"/>
    <mergeCell ref="AL31:AS31"/>
    <mergeCell ref="AT31:BA31"/>
    <mergeCell ref="B32:D32"/>
    <mergeCell ref="E32:F32"/>
    <mergeCell ref="G32:R32"/>
    <mergeCell ref="S32:U32"/>
    <mergeCell ref="V32:AC32"/>
    <mergeCell ref="AD32:AK32"/>
    <mergeCell ref="AL32:AS32"/>
    <mergeCell ref="AT32:BA32"/>
    <mergeCell ref="B31:D31"/>
    <mergeCell ref="E31:F31"/>
    <mergeCell ref="G31:R31"/>
    <mergeCell ref="S31:U31"/>
    <mergeCell ref="V31:AC31"/>
    <mergeCell ref="AD31:AK31"/>
    <mergeCell ref="B30:D30"/>
    <mergeCell ref="E30:F30"/>
    <mergeCell ref="G30:R30"/>
    <mergeCell ref="S30:U30"/>
    <mergeCell ref="V30:AC30"/>
    <mergeCell ref="AD30:AK30"/>
    <mergeCell ref="AL30:AS30"/>
    <mergeCell ref="AT30:BA30"/>
    <mergeCell ref="B29:D29"/>
    <mergeCell ref="E29:F29"/>
    <mergeCell ref="G29:R29"/>
    <mergeCell ref="S29:U29"/>
    <mergeCell ref="V29:AC29"/>
    <mergeCell ref="AD29:AK29"/>
    <mergeCell ref="B28:D28"/>
    <mergeCell ref="E28:F28"/>
    <mergeCell ref="G28:R28"/>
    <mergeCell ref="S28:U28"/>
    <mergeCell ref="V28:AC28"/>
    <mergeCell ref="AD28:AK28"/>
    <mergeCell ref="AL28:AS28"/>
    <mergeCell ref="AT28:BA28"/>
    <mergeCell ref="AL29:AS29"/>
    <mergeCell ref="AT29:BA29"/>
    <mergeCell ref="J20:AA20"/>
    <mergeCell ref="AW22:BA22"/>
    <mergeCell ref="B24:D27"/>
    <mergeCell ref="E24:F27"/>
    <mergeCell ref="G24:R27"/>
    <mergeCell ref="S24:U27"/>
    <mergeCell ref="V24:BA24"/>
    <mergeCell ref="V25:AC27"/>
    <mergeCell ref="AD25:BA25"/>
    <mergeCell ref="AD26:AK27"/>
    <mergeCell ref="AL26:AS27"/>
    <mergeCell ref="AT26:BA27"/>
    <mergeCell ref="J16:AA16"/>
    <mergeCell ref="B17:I17"/>
    <mergeCell ref="J17:AA17"/>
    <mergeCell ref="AE17:BA19"/>
    <mergeCell ref="J18:AA18"/>
    <mergeCell ref="J19:AA19"/>
    <mergeCell ref="B13:I13"/>
    <mergeCell ref="J13:AA13"/>
    <mergeCell ref="AE13:BA15"/>
    <mergeCell ref="J14:AA14"/>
    <mergeCell ref="B15:I15"/>
    <mergeCell ref="J15:AA15"/>
    <mergeCell ref="AG8:AG9"/>
    <mergeCell ref="BE8:BH8"/>
    <mergeCell ref="C9:E9"/>
    <mergeCell ref="B11:I11"/>
    <mergeCell ref="J11:AA11"/>
    <mergeCell ref="J12:AA12"/>
    <mergeCell ref="AC4:AD4"/>
    <mergeCell ref="O6:P6"/>
    <mergeCell ref="O7:P7"/>
    <mergeCell ref="B8:B9"/>
    <mergeCell ref="C8:E8"/>
    <mergeCell ref="F8:F9"/>
    <mergeCell ref="G8:N9"/>
    <mergeCell ref="O8:O9"/>
    <mergeCell ref="P8:AE9"/>
    <mergeCell ref="L4:N4"/>
    <mergeCell ref="O4:P4"/>
    <mergeCell ref="Q4:U4"/>
    <mergeCell ref="W4:X4"/>
    <mergeCell ref="Y4:Z4"/>
    <mergeCell ref="AA4:AB4"/>
  </mergeCells>
  <pageMargins left="0.19685039370078741" right="0.15748031496062992" top="0.17" bottom="0.17" header="0.17" footer="0.15748031496062992"/>
  <pageSetup paperSize="9" scale="80" orientation="landscape" verticalDpi="0" r:id="rId1"/>
  <rowBreaks count="4" manualBreakCount="4">
    <brk id="41" max="53" man="1"/>
    <brk id="67" max="53" man="1"/>
    <brk id="93" max="53" man="1"/>
    <brk id="141" max="53" man="1"/>
  </rowBreaks>
  <colBreaks count="1" manualBreakCount="1">
    <brk id="54" max="1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A164"/>
  <sheetViews>
    <sheetView topLeftCell="F147" zoomScale="79" zoomScaleNormal="79" workbookViewId="0">
      <selection activeCell="F160" sqref="F160:J160"/>
    </sheetView>
  </sheetViews>
  <sheetFormatPr defaultRowHeight="15"/>
  <cols>
    <col min="1" max="1" width="1.5703125" customWidth="1"/>
    <col min="2" max="2" width="1.140625" customWidth="1"/>
    <col min="3" max="5" width="2.85546875" customWidth="1"/>
    <col min="6" max="6" width="10.85546875" customWidth="1"/>
    <col min="7" max="14" width="3" customWidth="1"/>
    <col min="15" max="15" width="10" customWidth="1"/>
    <col min="16" max="16" width="9" customWidth="1"/>
    <col min="17" max="31" width="3" customWidth="1"/>
    <col min="32" max="53" width="2.85546875" customWidth="1"/>
    <col min="54" max="54" width="1.28515625" customWidth="1"/>
    <col min="55" max="55" width="2.85546875" customWidth="1"/>
    <col min="56" max="56" width="2.140625" customWidth="1"/>
  </cols>
  <sheetData>
    <row r="1" spans="2:79" ht="5.25" customHeight="1"/>
    <row r="2" spans="2:79" ht="3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2:79" ht="16.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8"/>
      <c r="M3" s="9"/>
      <c r="N3" s="9"/>
      <c r="O3" s="41"/>
      <c r="P3" s="41"/>
      <c r="Q3" s="8"/>
      <c r="R3" s="8"/>
      <c r="V3" s="41"/>
      <c r="W3" s="41"/>
      <c r="X3" s="41"/>
      <c r="Y3" s="41"/>
      <c r="Z3" s="171" t="s">
        <v>231</v>
      </c>
      <c r="AA3" s="171"/>
      <c r="AB3" s="171"/>
      <c r="AC3" s="171"/>
      <c r="AD3" s="171"/>
      <c r="AE3" s="171"/>
      <c r="AF3" s="42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I3" s="47"/>
      <c r="BJ3" s="47"/>
      <c r="BK3" s="47"/>
      <c r="BL3" s="47"/>
      <c r="BM3" s="47"/>
      <c r="BN3" s="47"/>
    </row>
    <row r="4" spans="2:79" ht="15.7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159" t="s">
        <v>10</v>
      </c>
      <c r="M4" s="159"/>
      <c r="N4" s="159"/>
      <c r="O4" s="154"/>
      <c r="P4" s="154"/>
      <c r="Q4" s="160" t="s">
        <v>11</v>
      </c>
      <c r="R4" s="160"/>
      <c r="S4" s="160"/>
      <c r="T4" s="160"/>
      <c r="U4" s="160"/>
      <c r="V4" s="41"/>
      <c r="W4" s="154"/>
      <c r="X4" s="154"/>
      <c r="Y4" s="154"/>
      <c r="Z4" s="154"/>
      <c r="AA4" s="154"/>
      <c r="AB4" s="154"/>
      <c r="AC4" s="154"/>
      <c r="AD4" s="154"/>
      <c r="AE4" s="41"/>
      <c r="AF4" s="42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I4" s="47"/>
      <c r="BJ4" s="47"/>
      <c r="BK4" s="47"/>
      <c r="BL4" s="47"/>
      <c r="BM4" s="47"/>
      <c r="BN4" s="48"/>
    </row>
    <row r="5" spans="2:79" ht="6" customHeight="1" thickBot="1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I5" s="16"/>
      <c r="BJ5" s="16"/>
      <c r="BK5" s="16"/>
      <c r="BL5" s="16"/>
      <c r="BM5" s="16"/>
      <c r="BN5" s="16"/>
    </row>
    <row r="6" spans="2:79" ht="16.5" customHeight="1" thickBot="1">
      <c r="B6" s="40"/>
      <c r="C6" s="8"/>
      <c r="D6" s="8"/>
      <c r="E6" s="8"/>
      <c r="F6" s="64"/>
      <c r="G6" s="68"/>
      <c r="H6" s="68">
        <v>6</v>
      </c>
      <c r="I6" s="68">
        <v>2</v>
      </c>
      <c r="J6" s="68">
        <v>5</v>
      </c>
      <c r="K6" s="68">
        <v>9</v>
      </c>
      <c r="L6" s="68">
        <v>8</v>
      </c>
      <c r="M6" s="68">
        <v>6</v>
      </c>
      <c r="N6" s="68">
        <v>3</v>
      </c>
      <c r="O6" s="157"/>
      <c r="P6" s="158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42"/>
      <c r="AG6" s="41"/>
      <c r="BF6" s="1" t="s">
        <v>4</v>
      </c>
      <c r="BG6" s="2"/>
      <c r="BH6" s="2"/>
      <c r="BI6" s="3"/>
      <c r="BJ6" s="2"/>
      <c r="BK6" s="3"/>
    </row>
    <row r="7" spans="2:79" ht="16.5" customHeight="1">
      <c r="B7" s="40"/>
      <c r="C7" s="67">
        <v>1</v>
      </c>
      <c r="D7" s="65">
        <v>2</v>
      </c>
      <c r="E7" s="65">
        <v>3</v>
      </c>
      <c r="F7" s="65"/>
      <c r="G7" s="66">
        <v>4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151"/>
      <c r="P7" s="151"/>
      <c r="Q7" s="65">
        <v>12</v>
      </c>
      <c r="R7" s="65">
        <v>13</v>
      </c>
      <c r="S7" s="65">
        <v>14</v>
      </c>
      <c r="T7" s="65">
        <v>15</v>
      </c>
      <c r="U7" s="65">
        <v>16</v>
      </c>
      <c r="V7" s="65">
        <v>17</v>
      </c>
      <c r="W7" s="65">
        <v>18</v>
      </c>
      <c r="X7" s="65">
        <v>19</v>
      </c>
      <c r="Y7" s="65">
        <v>20</v>
      </c>
      <c r="Z7" s="65">
        <v>21</v>
      </c>
      <c r="AA7" s="65">
        <v>22</v>
      </c>
      <c r="AB7" s="65">
        <v>23</v>
      </c>
      <c r="AC7" s="65">
        <v>24</v>
      </c>
      <c r="AD7" s="65">
        <v>25</v>
      </c>
      <c r="AE7" s="65">
        <v>26</v>
      </c>
      <c r="AF7" s="42"/>
      <c r="AG7" s="47"/>
    </row>
    <row r="8" spans="2:79" ht="15" customHeight="1">
      <c r="B8" s="152"/>
      <c r="C8" s="154" t="s">
        <v>12</v>
      </c>
      <c r="D8" s="154"/>
      <c r="E8" s="154"/>
      <c r="F8" s="154"/>
      <c r="G8" s="155" t="s">
        <v>13</v>
      </c>
      <c r="H8" s="155"/>
      <c r="I8" s="155"/>
      <c r="J8" s="155"/>
      <c r="K8" s="155"/>
      <c r="L8" s="155"/>
      <c r="M8" s="155"/>
      <c r="N8" s="155"/>
      <c r="O8" s="154"/>
      <c r="P8" s="155" t="s">
        <v>14</v>
      </c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7"/>
      <c r="AG8" s="142"/>
    </row>
    <row r="9" spans="2:79" ht="4.5" customHeight="1">
      <c r="B9" s="153"/>
      <c r="C9" s="143"/>
      <c r="D9" s="143"/>
      <c r="E9" s="143"/>
      <c r="F9" s="143"/>
      <c r="G9" s="156"/>
      <c r="H9" s="156"/>
      <c r="I9" s="156"/>
      <c r="J9" s="156"/>
      <c r="K9" s="156"/>
      <c r="L9" s="156"/>
      <c r="M9" s="156"/>
      <c r="N9" s="156"/>
      <c r="O9" s="143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8"/>
      <c r="AG9" s="142"/>
    </row>
    <row r="10" spans="2:79" ht="4.5" customHeight="1"/>
    <row r="11" spans="2:79" ht="20.25" customHeight="1">
      <c r="B11" s="146" t="s">
        <v>15</v>
      </c>
      <c r="C11" s="146"/>
      <c r="D11" s="146"/>
      <c r="E11" s="146"/>
      <c r="F11" s="146"/>
      <c r="G11" s="146"/>
      <c r="H11" s="146"/>
      <c r="I11" s="146"/>
      <c r="J11" s="147" t="s">
        <v>233</v>
      </c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35"/>
      <c r="AC11" s="35"/>
      <c r="AD11" s="35"/>
      <c r="AE11" s="35"/>
      <c r="AF11" s="35"/>
      <c r="BW11" s="39"/>
      <c r="BX11" s="39"/>
      <c r="BY11" s="39"/>
      <c r="BZ11" s="39"/>
      <c r="CA11" s="39"/>
    </row>
    <row r="12" spans="2:79" ht="3" customHeight="1">
      <c r="C12" s="19"/>
      <c r="J12" s="150" t="s">
        <v>103</v>
      </c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49"/>
      <c r="AC12" s="49"/>
      <c r="AD12" s="49"/>
      <c r="AE12" s="49"/>
      <c r="AF12" s="49"/>
    </row>
    <row r="13" spans="2:79" ht="15.75" customHeight="1">
      <c r="B13" s="146" t="s">
        <v>16</v>
      </c>
      <c r="C13" s="146"/>
      <c r="D13" s="146"/>
      <c r="E13" s="146"/>
      <c r="F13" s="146"/>
      <c r="G13" s="146"/>
      <c r="H13" s="146"/>
      <c r="I13" s="146"/>
      <c r="J13" s="148" t="s">
        <v>232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36"/>
      <c r="AC13" s="36"/>
      <c r="AD13" s="36"/>
      <c r="AE13" s="161" t="s">
        <v>115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</row>
    <row r="14" spans="2:79" ht="3" customHeight="1">
      <c r="C14" s="19"/>
      <c r="J14" s="150" t="s">
        <v>103</v>
      </c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49"/>
      <c r="AC14" s="49"/>
      <c r="AD14" s="49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</row>
    <row r="15" spans="2:79" ht="21" customHeight="1">
      <c r="B15" s="146" t="s">
        <v>17</v>
      </c>
      <c r="C15" s="146"/>
      <c r="D15" s="146"/>
      <c r="E15" s="146"/>
      <c r="F15" s="146"/>
      <c r="G15" s="146"/>
      <c r="H15" s="146"/>
      <c r="I15" s="146"/>
      <c r="J15" s="149">
        <v>4030007645717</v>
      </c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37"/>
      <c r="AC15" s="37"/>
      <c r="AD15" s="37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</row>
    <row r="16" spans="2:79" ht="3" customHeight="1">
      <c r="J16" s="150" t="s">
        <v>103</v>
      </c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49"/>
      <c r="AC16" s="49"/>
      <c r="AD16" s="49"/>
      <c r="AE16" s="49"/>
      <c r="AF16" s="49"/>
    </row>
    <row r="17" spans="2:53" ht="15" customHeight="1">
      <c r="B17" s="146" t="s">
        <v>108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37"/>
      <c r="AC17" s="37"/>
      <c r="AD17" s="37"/>
      <c r="AE17" s="162" t="s">
        <v>234</v>
      </c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</row>
    <row r="18" spans="2:53" ht="3" customHeight="1">
      <c r="J18" s="150" t="s">
        <v>103</v>
      </c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49"/>
      <c r="AC18" s="49"/>
      <c r="AD18" s="49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</row>
    <row r="19" spans="2:53" ht="14.25" customHeight="1">
      <c r="J19" s="150" t="s">
        <v>103</v>
      </c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49"/>
      <c r="AC19" s="49"/>
      <c r="AD19" s="49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</row>
    <row r="20" spans="2:53" ht="15.75" customHeight="1">
      <c r="J20" s="150" t="s">
        <v>103</v>
      </c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49"/>
      <c r="AC20" s="49"/>
      <c r="AD20" s="49"/>
      <c r="AE20" s="49"/>
      <c r="AF20" s="49"/>
    </row>
    <row r="21" spans="2:53" ht="3" customHeight="1"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9"/>
      <c r="AC21" s="49"/>
      <c r="AD21" s="49"/>
      <c r="AE21" s="49"/>
      <c r="AF21" s="49"/>
    </row>
    <row r="22" spans="2:53" ht="16.5" customHeight="1">
      <c r="AW22" s="163" t="s">
        <v>18</v>
      </c>
      <c r="AX22" s="163"/>
      <c r="AY22" s="163"/>
      <c r="AZ22" s="163"/>
      <c r="BA22" s="163"/>
    </row>
    <row r="23" spans="2:53" ht="3.75" customHeight="1" thickBot="1"/>
    <row r="24" spans="2:53" ht="18.95" customHeight="1">
      <c r="B24" s="88" t="s">
        <v>19</v>
      </c>
      <c r="C24" s="89"/>
      <c r="D24" s="89"/>
      <c r="E24" s="89" t="s">
        <v>20</v>
      </c>
      <c r="F24" s="89"/>
      <c r="G24" s="92" t="s">
        <v>21</v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89" t="s">
        <v>112</v>
      </c>
      <c r="T24" s="89"/>
      <c r="U24" s="89"/>
      <c r="V24" s="92" t="s">
        <v>114</v>
      </c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132"/>
    </row>
    <row r="25" spans="2:53" ht="18.95" customHeight="1">
      <c r="B25" s="90"/>
      <c r="C25" s="91"/>
      <c r="D25" s="91"/>
      <c r="E25" s="91"/>
      <c r="F25" s="91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1"/>
      <c r="T25" s="91"/>
      <c r="U25" s="91"/>
      <c r="V25" s="85" t="s">
        <v>109</v>
      </c>
      <c r="W25" s="85"/>
      <c r="X25" s="85"/>
      <c r="Y25" s="85"/>
      <c r="Z25" s="85"/>
      <c r="AA25" s="85"/>
      <c r="AB25" s="85"/>
      <c r="AC25" s="85"/>
      <c r="AD25" s="85" t="s">
        <v>0</v>
      </c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96"/>
    </row>
    <row r="26" spans="2:53" ht="18.95" customHeight="1">
      <c r="B26" s="90"/>
      <c r="C26" s="91"/>
      <c r="D26" s="91"/>
      <c r="E26" s="91"/>
      <c r="F26" s="91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1"/>
      <c r="T26" s="91"/>
      <c r="U26" s="91"/>
      <c r="V26" s="85"/>
      <c r="W26" s="85"/>
      <c r="X26" s="85"/>
      <c r="Y26" s="85"/>
      <c r="Z26" s="85"/>
      <c r="AA26" s="85"/>
      <c r="AB26" s="85"/>
      <c r="AC26" s="85"/>
      <c r="AD26" s="79" t="s">
        <v>110</v>
      </c>
      <c r="AE26" s="79"/>
      <c r="AF26" s="79"/>
      <c r="AG26" s="79"/>
      <c r="AH26" s="79"/>
      <c r="AI26" s="79"/>
      <c r="AJ26" s="79"/>
      <c r="AK26" s="79"/>
      <c r="AL26" s="85" t="s">
        <v>113</v>
      </c>
      <c r="AM26" s="85"/>
      <c r="AN26" s="85"/>
      <c r="AO26" s="85"/>
      <c r="AP26" s="85"/>
      <c r="AQ26" s="85"/>
      <c r="AR26" s="85"/>
      <c r="AS26" s="85"/>
      <c r="AT26" s="85" t="s">
        <v>111</v>
      </c>
      <c r="AU26" s="85"/>
      <c r="AV26" s="85"/>
      <c r="AW26" s="85"/>
      <c r="AX26" s="85"/>
      <c r="AY26" s="85"/>
      <c r="AZ26" s="85"/>
      <c r="BA26" s="96"/>
    </row>
    <row r="27" spans="2:53" ht="19.5" customHeight="1">
      <c r="B27" s="90"/>
      <c r="C27" s="91"/>
      <c r="D27" s="91"/>
      <c r="E27" s="91"/>
      <c r="F27" s="91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1"/>
      <c r="T27" s="91"/>
      <c r="U27" s="91"/>
      <c r="V27" s="85"/>
      <c r="W27" s="85"/>
      <c r="X27" s="85"/>
      <c r="Y27" s="85"/>
      <c r="Z27" s="85"/>
      <c r="AA27" s="85"/>
      <c r="AB27" s="85"/>
      <c r="AC27" s="85"/>
      <c r="AD27" s="79"/>
      <c r="AE27" s="79"/>
      <c r="AF27" s="79"/>
      <c r="AG27" s="79"/>
      <c r="AH27" s="79"/>
      <c r="AI27" s="79"/>
      <c r="AJ27" s="79"/>
      <c r="AK27" s="79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96"/>
    </row>
    <row r="28" spans="2:53" s="20" customFormat="1" ht="13.5" customHeight="1">
      <c r="B28" s="131">
        <v>1</v>
      </c>
      <c r="C28" s="123"/>
      <c r="D28" s="123"/>
      <c r="E28" s="124">
        <v>2</v>
      </c>
      <c r="F28" s="130"/>
      <c r="G28" s="124">
        <v>3</v>
      </c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30"/>
      <c r="S28" s="123">
        <v>4</v>
      </c>
      <c r="T28" s="123"/>
      <c r="U28" s="123"/>
      <c r="V28" s="123">
        <v>5</v>
      </c>
      <c r="W28" s="123"/>
      <c r="X28" s="123"/>
      <c r="Y28" s="123"/>
      <c r="Z28" s="123"/>
      <c r="AA28" s="123"/>
      <c r="AB28" s="123"/>
      <c r="AC28" s="123"/>
      <c r="AD28" s="123">
        <v>6</v>
      </c>
      <c r="AE28" s="123"/>
      <c r="AF28" s="123"/>
      <c r="AG28" s="123"/>
      <c r="AH28" s="123"/>
      <c r="AI28" s="123"/>
      <c r="AJ28" s="123"/>
      <c r="AK28" s="123"/>
      <c r="AL28" s="123">
        <v>7</v>
      </c>
      <c r="AM28" s="123"/>
      <c r="AN28" s="123"/>
      <c r="AO28" s="123"/>
      <c r="AP28" s="123"/>
      <c r="AQ28" s="123"/>
      <c r="AR28" s="123"/>
      <c r="AS28" s="123"/>
      <c r="AT28" s="124">
        <v>8</v>
      </c>
      <c r="AU28" s="125"/>
      <c r="AV28" s="125"/>
      <c r="AW28" s="125"/>
      <c r="AX28" s="125"/>
      <c r="AY28" s="125"/>
      <c r="AZ28" s="125"/>
      <c r="BA28" s="126"/>
    </row>
    <row r="29" spans="2:53" ht="58.5" customHeight="1">
      <c r="B29" s="164"/>
      <c r="C29" s="165"/>
      <c r="D29" s="165"/>
      <c r="E29" s="144"/>
      <c r="F29" s="145"/>
      <c r="G29" s="118" t="s">
        <v>230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4"/>
      <c r="S29" s="80">
        <v>111</v>
      </c>
      <c r="T29" s="80"/>
      <c r="U29" s="80"/>
      <c r="V29" s="83">
        <f>V30+V31+V32+V40+V48</f>
        <v>66468164.089999989</v>
      </c>
      <c r="W29" s="83"/>
      <c r="X29" s="83"/>
      <c r="Y29" s="83"/>
      <c r="Z29" s="83"/>
      <c r="AA29" s="83"/>
      <c r="AB29" s="83"/>
      <c r="AC29" s="83"/>
      <c r="AD29" s="83">
        <f t="shared" ref="AD29" si="0">AD30+AD31+AD32+AD40+AD48</f>
        <v>104498686</v>
      </c>
      <c r="AE29" s="83"/>
      <c r="AF29" s="83"/>
      <c r="AG29" s="83"/>
      <c r="AH29" s="83"/>
      <c r="AI29" s="83"/>
      <c r="AJ29" s="83"/>
      <c r="AK29" s="83"/>
      <c r="AL29" s="83">
        <f t="shared" ref="AL29" si="1">AL30+AL31+AL32+AL40+AL48</f>
        <v>34275941</v>
      </c>
      <c r="AM29" s="83"/>
      <c r="AN29" s="83"/>
      <c r="AO29" s="83"/>
      <c r="AP29" s="83"/>
      <c r="AQ29" s="83"/>
      <c r="AR29" s="83"/>
      <c r="AS29" s="83"/>
      <c r="AT29" s="83">
        <f>AD29-AL29</f>
        <v>70222745</v>
      </c>
      <c r="AU29" s="83"/>
      <c r="AV29" s="83"/>
      <c r="AW29" s="83"/>
      <c r="AX29" s="83"/>
      <c r="AY29" s="83"/>
      <c r="AZ29" s="83"/>
      <c r="BA29" s="84"/>
    </row>
    <row r="30" spans="2:53" ht="26.1" customHeight="1">
      <c r="B30" s="107" t="s">
        <v>22</v>
      </c>
      <c r="C30" s="108"/>
      <c r="D30" s="109"/>
      <c r="E30" s="122" t="s">
        <v>116</v>
      </c>
      <c r="F30" s="109"/>
      <c r="G30" s="112" t="s">
        <v>117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4"/>
      <c r="S30" s="80">
        <v>112</v>
      </c>
      <c r="T30" s="80"/>
      <c r="U30" s="80"/>
      <c r="V30" s="81">
        <f>Фондовски!V30+Сопствени!V30+Донации!V30</f>
        <v>0</v>
      </c>
      <c r="W30" s="81"/>
      <c r="X30" s="81"/>
      <c r="Y30" s="81"/>
      <c r="Z30" s="81"/>
      <c r="AA30" s="81"/>
      <c r="AB30" s="81"/>
      <c r="AC30" s="81"/>
      <c r="AD30" s="81">
        <f>Фондовски!AD30+Сопствени!AD30+Донации!AD30</f>
        <v>0</v>
      </c>
      <c r="AE30" s="81"/>
      <c r="AF30" s="81"/>
      <c r="AG30" s="81"/>
      <c r="AH30" s="81"/>
      <c r="AI30" s="81"/>
      <c r="AJ30" s="81"/>
      <c r="AK30" s="81"/>
      <c r="AL30" s="81">
        <f>Фондовски!AL30+Сопствени!AL30+Донации!AL30</f>
        <v>0</v>
      </c>
      <c r="AM30" s="81"/>
      <c r="AN30" s="81"/>
      <c r="AO30" s="81"/>
      <c r="AP30" s="81"/>
      <c r="AQ30" s="81"/>
      <c r="AR30" s="81"/>
      <c r="AS30" s="81"/>
      <c r="AT30" s="81">
        <f>AD30-AL30</f>
        <v>0</v>
      </c>
      <c r="AU30" s="81"/>
      <c r="AV30" s="81"/>
      <c r="AW30" s="81"/>
      <c r="AX30" s="81"/>
      <c r="AY30" s="81"/>
      <c r="AZ30" s="81"/>
      <c r="BA30" s="82"/>
    </row>
    <row r="31" spans="2:53" ht="45" customHeight="1">
      <c r="B31" s="107" t="s">
        <v>23</v>
      </c>
      <c r="C31" s="108"/>
      <c r="D31" s="109"/>
      <c r="E31" s="110" t="s">
        <v>118</v>
      </c>
      <c r="F31" s="111"/>
      <c r="G31" s="112" t="s">
        <v>119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80">
        <v>113</v>
      </c>
      <c r="T31" s="80"/>
      <c r="U31" s="80"/>
      <c r="V31" s="81">
        <f>Фондовски!V31+Сопствени!V31+Донации!V31</f>
        <v>0</v>
      </c>
      <c r="W31" s="81"/>
      <c r="X31" s="81"/>
      <c r="Y31" s="81"/>
      <c r="Z31" s="81"/>
      <c r="AA31" s="81"/>
      <c r="AB31" s="81"/>
      <c r="AC31" s="81"/>
      <c r="AD31" s="81">
        <f>Фондовски!AD31+Сопствени!AD31+Донации!AD31</f>
        <v>0</v>
      </c>
      <c r="AE31" s="81"/>
      <c r="AF31" s="81"/>
      <c r="AG31" s="81"/>
      <c r="AH31" s="81"/>
      <c r="AI31" s="81"/>
      <c r="AJ31" s="81"/>
      <c r="AK31" s="81"/>
      <c r="AL31" s="81">
        <f>Фондовски!AL31+Сопствени!AL31+Донации!AL31</f>
        <v>0</v>
      </c>
      <c r="AM31" s="81"/>
      <c r="AN31" s="81"/>
      <c r="AO31" s="81"/>
      <c r="AP31" s="81"/>
      <c r="AQ31" s="81"/>
      <c r="AR31" s="81"/>
      <c r="AS31" s="81"/>
      <c r="AT31" s="81">
        <f>AD31-AL31</f>
        <v>0</v>
      </c>
      <c r="AU31" s="81"/>
      <c r="AV31" s="81"/>
      <c r="AW31" s="81"/>
      <c r="AX31" s="81"/>
      <c r="AY31" s="81"/>
      <c r="AZ31" s="81"/>
      <c r="BA31" s="82"/>
    </row>
    <row r="32" spans="2:53" ht="44.25" customHeight="1">
      <c r="B32" s="107"/>
      <c r="C32" s="108"/>
      <c r="D32" s="109"/>
      <c r="E32" s="122"/>
      <c r="F32" s="109"/>
      <c r="G32" s="112" t="s">
        <v>120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4"/>
      <c r="S32" s="80">
        <v>114</v>
      </c>
      <c r="T32" s="80"/>
      <c r="U32" s="80"/>
      <c r="V32" s="83">
        <f>V33+V34+V35+V36+V37+V38+V39</f>
        <v>66468164.089999989</v>
      </c>
      <c r="W32" s="83"/>
      <c r="X32" s="83"/>
      <c r="Y32" s="83"/>
      <c r="Z32" s="83"/>
      <c r="AA32" s="83"/>
      <c r="AB32" s="83"/>
      <c r="AC32" s="83"/>
      <c r="AD32" s="83">
        <f t="shared" ref="AD32" si="2">AD33+AD34+AD35+AD36+AD37+AD38+AD39</f>
        <v>104498686</v>
      </c>
      <c r="AE32" s="83"/>
      <c r="AF32" s="83"/>
      <c r="AG32" s="83"/>
      <c r="AH32" s="83"/>
      <c r="AI32" s="83"/>
      <c r="AJ32" s="83"/>
      <c r="AK32" s="83"/>
      <c r="AL32" s="83">
        <f t="shared" ref="AL32" si="3">AL33+AL34+AL35+AL36+AL37+AL38+AL39</f>
        <v>34275941</v>
      </c>
      <c r="AM32" s="83"/>
      <c r="AN32" s="83"/>
      <c r="AO32" s="83"/>
      <c r="AP32" s="83"/>
      <c r="AQ32" s="83"/>
      <c r="AR32" s="83"/>
      <c r="AS32" s="83"/>
      <c r="AT32" s="83">
        <f>AD32-AL32</f>
        <v>70222745</v>
      </c>
      <c r="AU32" s="83"/>
      <c r="AV32" s="83"/>
      <c r="AW32" s="83"/>
      <c r="AX32" s="83"/>
      <c r="AY32" s="83"/>
      <c r="AZ32" s="83"/>
      <c r="BA32" s="84"/>
    </row>
    <row r="33" spans="1:58" ht="24.95" customHeight="1">
      <c r="B33" s="107" t="s">
        <v>24</v>
      </c>
      <c r="C33" s="108"/>
      <c r="D33" s="109"/>
      <c r="E33" s="110" t="s">
        <v>123</v>
      </c>
      <c r="F33" s="111"/>
      <c r="G33" s="112" t="s">
        <v>121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4"/>
      <c r="S33" s="80">
        <v>115</v>
      </c>
      <c r="T33" s="80"/>
      <c r="U33" s="80"/>
      <c r="V33" s="81">
        <f>Фондовски!V33+Сопствени!V33+Донации!V33</f>
        <v>63375631.079999991</v>
      </c>
      <c r="W33" s="81"/>
      <c r="X33" s="81"/>
      <c r="Y33" s="81"/>
      <c r="Z33" s="81"/>
      <c r="AA33" s="81"/>
      <c r="AB33" s="81"/>
      <c r="AC33" s="81"/>
      <c r="AD33" s="81">
        <f>Фондовски!AD33+Сопствени!AD33+Донации!AD33</f>
        <v>74171764</v>
      </c>
      <c r="AE33" s="81"/>
      <c r="AF33" s="81"/>
      <c r="AG33" s="81"/>
      <c r="AH33" s="81"/>
      <c r="AI33" s="81"/>
      <c r="AJ33" s="81"/>
      <c r="AK33" s="81"/>
      <c r="AL33" s="81">
        <f>Фондовски!AL33+Сопствени!AL33+Донации!AL33</f>
        <v>11537851</v>
      </c>
      <c r="AM33" s="81"/>
      <c r="AN33" s="81"/>
      <c r="AO33" s="81"/>
      <c r="AP33" s="81"/>
      <c r="AQ33" s="81"/>
      <c r="AR33" s="81"/>
      <c r="AS33" s="81"/>
      <c r="AT33" s="81">
        <f t="shared" ref="AT33:AT40" si="4">AD33-AL33</f>
        <v>62633913</v>
      </c>
      <c r="AU33" s="81"/>
      <c r="AV33" s="81"/>
      <c r="AW33" s="81"/>
      <c r="AX33" s="81"/>
      <c r="AY33" s="81"/>
      <c r="AZ33" s="81"/>
      <c r="BA33" s="82"/>
    </row>
    <row r="34" spans="1:58" ht="24.95" customHeight="1">
      <c r="B34" s="107" t="s">
        <v>25</v>
      </c>
      <c r="C34" s="108"/>
      <c r="D34" s="109"/>
      <c r="E34" s="110" t="s">
        <v>124</v>
      </c>
      <c r="F34" s="111"/>
      <c r="G34" s="112" t="s">
        <v>122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4"/>
      <c r="S34" s="80">
        <v>116</v>
      </c>
      <c r="T34" s="80"/>
      <c r="U34" s="80"/>
      <c r="V34" s="81">
        <f>Фондовски!V34+Сопствени!V34+Донации!V34</f>
        <v>0</v>
      </c>
      <c r="W34" s="81"/>
      <c r="X34" s="81"/>
      <c r="Y34" s="81"/>
      <c r="Z34" s="81"/>
      <c r="AA34" s="81"/>
      <c r="AB34" s="81"/>
      <c r="AC34" s="81"/>
      <c r="AD34" s="81">
        <f>Фондовски!AD34+Сопствени!AD34+Донации!AD34</f>
        <v>0</v>
      </c>
      <c r="AE34" s="81"/>
      <c r="AF34" s="81"/>
      <c r="AG34" s="81"/>
      <c r="AH34" s="81"/>
      <c r="AI34" s="81"/>
      <c r="AJ34" s="81"/>
      <c r="AK34" s="81"/>
      <c r="AL34" s="81">
        <f>Фондовски!AL34+Сопствени!AL34+Донации!AL34</f>
        <v>0</v>
      </c>
      <c r="AM34" s="81"/>
      <c r="AN34" s="81"/>
      <c r="AO34" s="81"/>
      <c r="AP34" s="81"/>
      <c r="AQ34" s="81"/>
      <c r="AR34" s="81"/>
      <c r="AS34" s="81"/>
      <c r="AT34" s="81">
        <f t="shared" si="4"/>
        <v>0</v>
      </c>
      <c r="AU34" s="81"/>
      <c r="AV34" s="81"/>
      <c r="AW34" s="81"/>
      <c r="AX34" s="81"/>
      <c r="AY34" s="81"/>
      <c r="AZ34" s="81"/>
      <c r="BA34" s="82"/>
    </row>
    <row r="35" spans="1:58" ht="24.95" customHeight="1">
      <c r="B35" s="107" t="s">
        <v>26</v>
      </c>
      <c r="C35" s="108"/>
      <c r="D35" s="109"/>
      <c r="E35" s="110" t="s">
        <v>125</v>
      </c>
      <c r="F35" s="111"/>
      <c r="G35" s="112" t="s">
        <v>126</v>
      </c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4"/>
      <c r="S35" s="80">
        <v>117</v>
      </c>
      <c r="T35" s="80"/>
      <c r="U35" s="80"/>
      <c r="V35" s="81">
        <f>Фондовски!V35+Сопствени!V35+Донации!V35</f>
        <v>3092533.0100000016</v>
      </c>
      <c r="W35" s="81"/>
      <c r="X35" s="81"/>
      <c r="Y35" s="81"/>
      <c r="Z35" s="81"/>
      <c r="AA35" s="81"/>
      <c r="AB35" s="81"/>
      <c r="AC35" s="81"/>
      <c r="AD35" s="81">
        <f>Фондовски!AD35+Сопствени!AD35+Донации!AD35</f>
        <v>30326922</v>
      </c>
      <c r="AE35" s="81"/>
      <c r="AF35" s="81"/>
      <c r="AG35" s="81"/>
      <c r="AH35" s="81"/>
      <c r="AI35" s="81"/>
      <c r="AJ35" s="81"/>
      <c r="AK35" s="81"/>
      <c r="AL35" s="81">
        <f>Фондовски!AL35+Сопствени!AL35+Донации!AL35</f>
        <v>22738090</v>
      </c>
      <c r="AM35" s="81"/>
      <c r="AN35" s="81"/>
      <c r="AO35" s="81"/>
      <c r="AP35" s="81"/>
      <c r="AQ35" s="81"/>
      <c r="AR35" s="81"/>
      <c r="AS35" s="81"/>
      <c r="AT35" s="81">
        <f t="shared" si="4"/>
        <v>7588832</v>
      </c>
      <c r="AU35" s="81"/>
      <c r="AV35" s="81"/>
      <c r="AW35" s="81"/>
      <c r="AX35" s="81"/>
      <c r="AY35" s="81"/>
      <c r="AZ35" s="81"/>
      <c r="BA35" s="82"/>
    </row>
    <row r="36" spans="1:58" ht="24.95" customHeight="1">
      <c r="B36" s="107" t="s">
        <v>27</v>
      </c>
      <c r="C36" s="108"/>
      <c r="D36" s="109"/>
      <c r="E36" s="110" t="s">
        <v>127</v>
      </c>
      <c r="F36" s="111"/>
      <c r="G36" s="112" t="s">
        <v>128</v>
      </c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4"/>
      <c r="S36" s="80">
        <v>118</v>
      </c>
      <c r="T36" s="80"/>
      <c r="U36" s="80"/>
      <c r="V36" s="81">
        <f>Фондовски!V36+Сопствени!V36+Донации!V36</f>
        <v>0</v>
      </c>
      <c r="W36" s="81"/>
      <c r="X36" s="81"/>
      <c r="Y36" s="81"/>
      <c r="Z36" s="81"/>
      <c r="AA36" s="81"/>
      <c r="AB36" s="81"/>
      <c r="AC36" s="81"/>
      <c r="AD36" s="81">
        <f>Фондовски!AD36+Сопствени!AD36+Донации!AD36</f>
        <v>0</v>
      </c>
      <c r="AE36" s="81"/>
      <c r="AF36" s="81"/>
      <c r="AG36" s="81"/>
      <c r="AH36" s="81"/>
      <c r="AI36" s="81"/>
      <c r="AJ36" s="81"/>
      <c r="AK36" s="81"/>
      <c r="AL36" s="81">
        <f>Фондовски!AL36+Сопствени!AL36+Донации!AL36</f>
        <v>0</v>
      </c>
      <c r="AM36" s="81"/>
      <c r="AN36" s="81"/>
      <c r="AO36" s="81"/>
      <c r="AP36" s="81"/>
      <c r="AQ36" s="81"/>
      <c r="AR36" s="81"/>
      <c r="AS36" s="81"/>
      <c r="AT36" s="81">
        <f t="shared" si="4"/>
        <v>0</v>
      </c>
      <c r="AU36" s="81"/>
      <c r="AV36" s="81"/>
      <c r="AW36" s="81"/>
      <c r="AX36" s="81"/>
      <c r="AY36" s="81"/>
      <c r="AZ36" s="81"/>
      <c r="BA36" s="82"/>
    </row>
    <row r="37" spans="1:58" ht="24.95" customHeight="1">
      <c r="B37" s="107" t="s">
        <v>28</v>
      </c>
      <c r="C37" s="108"/>
      <c r="D37" s="109"/>
      <c r="E37" s="110" t="s">
        <v>129</v>
      </c>
      <c r="F37" s="111"/>
      <c r="G37" s="112" t="s">
        <v>130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4"/>
      <c r="S37" s="80">
        <v>119</v>
      </c>
      <c r="T37" s="80"/>
      <c r="U37" s="80"/>
      <c r="V37" s="81">
        <f>Фондовски!V37+Сопствени!V37+Донации!V37</f>
        <v>0</v>
      </c>
      <c r="W37" s="81"/>
      <c r="X37" s="81"/>
      <c r="Y37" s="81"/>
      <c r="Z37" s="81"/>
      <c r="AA37" s="81"/>
      <c r="AB37" s="81"/>
      <c r="AC37" s="81"/>
      <c r="AD37" s="81">
        <f>Фондовски!AD37+Сопствени!AD37+Донации!AD37</f>
        <v>0</v>
      </c>
      <c r="AE37" s="81"/>
      <c r="AF37" s="81"/>
      <c r="AG37" s="81"/>
      <c r="AH37" s="81"/>
      <c r="AI37" s="81"/>
      <c r="AJ37" s="81"/>
      <c r="AK37" s="81"/>
      <c r="AL37" s="81">
        <f>Фондовски!AL37+Сопствени!AL37+Донации!AL37</f>
        <v>0</v>
      </c>
      <c r="AM37" s="81"/>
      <c r="AN37" s="81"/>
      <c r="AO37" s="81"/>
      <c r="AP37" s="81"/>
      <c r="AQ37" s="81"/>
      <c r="AR37" s="81"/>
      <c r="AS37" s="81"/>
      <c r="AT37" s="81">
        <f t="shared" si="4"/>
        <v>0</v>
      </c>
      <c r="AU37" s="81"/>
      <c r="AV37" s="81"/>
      <c r="AW37" s="81"/>
      <c r="AX37" s="81"/>
      <c r="AY37" s="81"/>
      <c r="AZ37" s="81"/>
      <c r="BA37" s="82"/>
    </row>
    <row r="38" spans="1:58" ht="24.95" customHeight="1">
      <c r="B38" s="107" t="s">
        <v>29</v>
      </c>
      <c r="C38" s="108"/>
      <c r="D38" s="109"/>
      <c r="E38" s="110" t="s">
        <v>132</v>
      </c>
      <c r="F38" s="111"/>
      <c r="G38" s="112" t="s">
        <v>131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4"/>
      <c r="S38" s="80">
        <v>120</v>
      </c>
      <c r="T38" s="80"/>
      <c r="U38" s="80"/>
      <c r="V38" s="81">
        <f>Фондовски!V38+Сопствени!V38+Донации!V38</f>
        <v>0</v>
      </c>
      <c r="W38" s="81"/>
      <c r="X38" s="81"/>
      <c r="Y38" s="81"/>
      <c r="Z38" s="81"/>
      <c r="AA38" s="81"/>
      <c r="AB38" s="81"/>
      <c r="AC38" s="81"/>
      <c r="AD38" s="81">
        <f>Фондовски!AD38+Сопствени!AD38+Донации!AD38</f>
        <v>0</v>
      </c>
      <c r="AE38" s="81"/>
      <c r="AF38" s="81"/>
      <c r="AG38" s="81"/>
      <c r="AH38" s="81"/>
      <c r="AI38" s="81"/>
      <c r="AJ38" s="81"/>
      <c r="AK38" s="81"/>
      <c r="AL38" s="81">
        <f>Фондовски!AL38+Сопствени!AL38+Донации!AL38</f>
        <v>0</v>
      </c>
      <c r="AM38" s="81"/>
      <c r="AN38" s="81"/>
      <c r="AO38" s="81"/>
      <c r="AP38" s="81"/>
      <c r="AQ38" s="81"/>
      <c r="AR38" s="81"/>
      <c r="AS38" s="81"/>
      <c r="AT38" s="81">
        <f t="shared" si="4"/>
        <v>0</v>
      </c>
      <c r="AU38" s="81"/>
      <c r="AV38" s="81"/>
      <c r="AW38" s="81"/>
      <c r="AX38" s="81"/>
      <c r="AY38" s="81"/>
      <c r="AZ38" s="81"/>
      <c r="BA38" s="82"/>
    </row>
    <row r="39" spans="1:58" ht="24.95" customHeight="1">
      <c r="B39" s="107" t="s">
        <v>30</v>
      </c>
      <c r="C39" s="108"/>
      <c r="D39" s="109"/>
      <c r="E39" s="110" t="s">
        <v>133</v>
      </c>
      <c r="F39" s="111"/>
      <c r="G39" s="112" t="s">
        <v>134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4"/>
      <c r="S39" s="80">
        <v>121</v>
      </c>
      <c r="T39" s="80"/>
      <c r="U39" s="80"/>
      <c r="V39" s="81">
        <f>Фондовски!V39+Сопствени!V39+Донации!V39</f>
        <v>0</v>
      </c>
      <c r="W39" s="81"/>
      <c r="X39" s="81"/>
      <c r="Y39" s="81"/>
      <c r="Z39" s="81"/>
      <c r="AA39" s="81"/>
      <c r="AB39" s="81"/>
      <c r="AC39" s="81"/>
      <c r="AD39" s="81">
        <f>Фондовски!AD39+Сопствени!AD39+Донации!AD39</f>
        <v>0</v>
      </c>
      <c r="AE39" s="81"/>
      <c r="AF39" s="81"/>
      <c r="AG39" s="81"/>
      <c r="AH39" s="81"/>
      <c r="AI39" s="81"/>
      <c r="AJ39" s="81"/>
      <c r="AK39" s="81"/>
      <c r="AL39" s="81">
        <f>Фондовски!AL39+Сопствени!AL39+Донации!AL39</f>
        <v>0</v>
      </c>
      <c r="AM39" s="81"/>
      <c r="AN39" s="81"/>
      <c r="AO39" s="81"/>
      <c r="AP39" s="81"/>
      <c r="AQ39" s="81"/>
      <c r="AR39" s="81"/>
      <c r="AS39" s="81"/>
      <c r="AT39" s="81">
        <f t="shared" si="4"/>
        <v>0</v>
      </c>
      <c r="AU39" s="81"/>
      <c r="AV39" s="81"/>
      <c r="AW39" s="81"/>
      <c r="AX39" s="81"/>
      <c r="AY39" s="81"/>
      <c r="AZ39" s="81"/>
      <c r="BA39" s="82"/>
    </row>
    <row r="40" spans="1:58" ht="43.5" customHeight="1" thickBot="1">
      <c r="B40" s="115" t="s">
        <v>31</v>
      </c>
      <c r="C40" s="116"/>
      <c r="D40" s="117"/>
      <c r="E40" s="133" t="s">
        <v>45</v>
      </c>
      <c r="F40" s="134"/>
      <c r="G40" s="135" t="s">
        <v>135</v>
      </c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01">
        <v>122</v>
      </c>
      <c r="T40" s="101"/>
      <c r="U40" s="101"/>
      <c r="V40" s="102">
        <f>Фондовски!V40+Сопствени!V40+Донации!V40</f>
        <v>0</v>
      </c>
      <c r="W40" s="102"/>
      <c r="X40" s="102"/>
      <c r="Y40" s="102"/>
      <c r="Z40" s="102"/>
      <c r="AA40" s="102"/>
      <c r="AB40" s="102"/>
      <c r="AC40" s="102"/>
      <c r="AD40" s="102">
        <f>Фондовски!AD40+Сопствени!AD40+Донации!AD40</f>
        <v>0</v>
      </c>
      <c r="AE40" s="102"/>
      <c r="AF40" s="102"/>
      <c r="AG40" s="102"/>
      <c r="AH40" s="102"/>
      <c r="AI40" s="102"/>
      <c r="AJ40" s="102"/>
      <c r="AK40" s="102"/>
      <c r="AL40" s="102">
        <f>Фондовски!AL40+Сопствени!AL40+Донации!AL40</f>
        <v>0</v>
      </c>
      <c r="AM40" s="102"/>
      <c r="AN40" s="102"/>
      <c r="AO40" s="102"/>
      <c r="AP40" s="102"/>
      <c r="AQ40" s="102"/>
      <c r="AR40" s="102"/>
      <c r="AS40" s="102"/>
      <c r="AT40" s="102">
        <f t="shared" si="4"/>
        <v>0</v>
      </c>
      <c r="AU40" s="102"/>
      <c r="AV40" s="102"/>
      <c r="AW40" s="102"/>
      <c r="AX40" s="102"/>
      <c r="AY40" s="102"/>
      <c r="AZ40" s="102"/>
      <c r="BA40" s="103"/>
    </row>
    <row r="41" spans="1:58" ht="6" customHeight="1">
      <c r="B41" s="55"/>
      <c r="C41" s="55"/>
      <c r="D41" s="55"/>
      <c r="E41" s="51"/>
      <c r="F41" s="51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3"/>
      <c r="T41" s="53"/>
      <c r="U41" s="53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21"/>
      <c r="BC41" s="21"/>
      <c r="BD41" s="21"/>
      <c r="BE41" s="21"/>
      <c r="BF41" s="21"/>
    </row>
    <row r="42" spans="1:58" ht="18" customHeight="1" thickBot="1">
      <c r="A42" s="21"/>
      <c r="B42" s="21"/>
      <c r="D42" s="43"/>
      <c r="E42" s="43"/>
      <c r="F42" s="43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5"/>
      <c r="U42" s="46"/>
      <c r="V42" s="46"/>
      <c r="W42" s="46"/>
      <c r="X42" s="46"/>
      <c r="Y42" s="46"/>
      <c r="Z42" s="46"/>
      <c r="AA42" s="46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87" t="s">
        <v>39</v>
      </c>
      <c r="AX42" s="87"/>
      <c r="AY42" s="87"/>
      <c r="AZ42" s="87"/>
      <c r="BA42" s="87"/>
      <c r="BB42" s="21"/>
      <c r="BC42" s="21"/>
      <c r="BD42" s="21"/>
      <c r="BE42" s="21"/>
      <c r="BF42" s="21"/>
    </row>
    <row r="43" spans="1:58" ht="18.95" customHeight="1">
      <c r="B43" s="88" t="s">
        <v>19</v>
      </c>
      <c r="C43" s="89"/>
      <c r="D43" s="89"/>
      <c r="E43" s="89" t="s">
        <v>20</v>
      </c>
      <c r="F43" s="89"/>
      <c r="G43" s="92" t="s">
        <v>21</v>
      </c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89" t="s">
        <v>112</v>
      </c>
      <c r="T43" s="89"/>
      <c r="U43" s="89"/>
      <c r="V43" s="92" t="s">
        <v>114</v>
      </c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32"/>
    </row>
    <row r="44" spans="1:58" ht="18.95" customHeight="1">
      <c r="B44" s="90"/>
      <c r="C44" s="91"/>
      <c r="D44" s="91"/>
      <c r="E44" s="91"/>
      <c r="F44" s="91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1"/>
      <c r="T44" s="91"/>
      <c r="U44" s="91"/>
      <c r="V44" s="85" t="s">
        <v>109</v>
      </c>
      <c r="W44" s="85"/>
      <c r="X44" s="85"/>
      <c r="Y44" s="85"/>
      <c r="Z44" s="85"/>
      <c r="AA44" s="85"/>
      <c r="AB44" s="85"/>
      <c r="AC44" s="85"/>
      <c r="AD44" s="85" t="s">
        <v>0</v>
      </c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96"/>
    </row>
    <row r="45" spans="1:58" ht="18.95" customHeight="1">
      <c r="B45" s="90"/>
      <c r="C45" s="91"/>
      <c r="D45" s="91"/>
      <c r="E45" s="91"/>
      <c r="F45" s="91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1"/>
      <c r="T45" s="91"/>
      <c r="U45" s="91"/>
      <c r="V45" s="85"/>
      <c r="W45" s="85"/>
      <c r="X45" s="85"/>
      <c r="Y45" s="85"/>
      <c r="Z45" s="85"/>
      <c r="AA45" s="85"/>
      <c r="AB45" s="85"/>
      <c r="AC45" s="85"/>
      <c r="AD45" s="79" t="s">
        <v>110</v>
      </c>
      <c r="AE45" s="79"/>
      <c r="AF45" s="79"/>
      <c r="AG45" s="79"/>
      <c r="AH45" s="79"/>
      <c r="AI45" s="79"/>
      <c r="AJ45" s="79"/>
      <c r="AK45" s="79"/>
      <c r="AL45" s="85" t="s">
        <v>113</v>
      </c>
      <c r="AM45" s="85"/>
      <c r="AN45" s="85"/>
      <c r="AO45" s="85"/>
      <c r="AP45" s="85"/>
      <c r="AQ45" s="85"/>
      <c r="AR45" s="85"/>
      <c r="AS45" s="85"/>
      <c r="AT45" s="85" t="s">
        <v>111</v>
      </c>
      <c r="AU45" s="85"/>
      <c r="AV45" s="85"/>
      <c r="AW45" s="85"/>
      <c r="AX45" s="85"/>
      <c r="AY45" s="85"/>
      <c r="AZ45" s="85"/>
      <c r="BA45" s="96"/>
    </row>
    <row r="46" spans="1:58" ht="19.5" customHeight="1">
      <c r="B46" s="90"/>
      <c r="C46" s="91"/>
      <c r="D46" s="91"/>
      <c r="E46" s="91"/>
      <c r="F46" s="91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1"/>
      <c r="T46" s="91"/>
      <c r="U46" s="91"/>
      <c r="V46" s="85"/>
      <c r="W46" s="85"/>
      <c r="X46" s="85"/>
      <c r="Y46" s="85"/>
      <c r="Z46" s="85"/>
      <c r="AA46" s="85"/>
      <c r="AB46" s="85"/>
      <c r="AC46" s="85"/>
      <c r="AD46" s="79"/>
      <c r="AE46" s="79"/>
      <c r="AF46" s="79"/>
      <c r="AG46" s="79"/>
      <c r="AH46" s="79"/>
      <c r="AI46" s="79"/>
      <c r="AJ46" s="79"/>
      <c r="AK46" s="79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96"/>
    </row>
    <row r="47" spans="1:58" s="20" customFormat="1" ht="13.5" customHeight="1">
      <c r="B47" s="131">
        <v>1</v>
      </c>
      <c r="C47" s="123"/>
      <c r="D47" s="123"/>
      <c r="E47" s="124">
        <v>2</v>
      </c>
      <c r="F47" s="130"/>
      <c r="G47" s="124">
        <v>3</v>
      </c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30"/>
      <c r="S47" s="123">
        <v>4</v>
      </c>
      <c r="T47" s="123"/>
      <c r="U47" s="123"/>
      <c r="V47" s="123">
        <v>5</v>
      </c>
      <c r="W47" s="123"/>
      <c r="X47" s="123"/>
      <c r="Y47" s="123"/>
      <c r="Z47" s="123"/>
      <c r="AA47" s="123"/>
      <c r="AB47" s="123"/>
      <c r="AC47" s="123"/>
      <c r="AD47" s="123">
        <v>6</v>
      </c>
      <c r="AE47" s="123"/>
      <c r="AF47" s="123"/>
      <c r="AG47" s="123"/>
      <c r="AH47" s="123"/>
      <c r="AI47" s="123"/>
      <c r="AJ47" s="123"/>
      <c r="AK47" s="123"/>
      <c r="AL47" s="123">
        <v>7</v>
      </c>
      <c r="AM47" s="123"/>
      <c r="AN47" s="123"/>
      <c r="AO47" s="123"/>
      <c r="AP47" s="123"/>
      <c r="AQ47" s="123"/>
      <c r="AR47" s="123"/>
      <c r="AS47" s="123"/>
      <c r="AT47" s="124">
        <v>8</v>
      </c>
      <c r="AU47" s="125"/>
      <c r="AV47" s="125"/>
      <c r="AW47" s="125"/>
      <c r="AX47" s="125"/>
      <c r="AY47" s="125"/>
      <c r="AZ47" s="125"/>
      <c r="BA47" s="126"/>
    </row>
    <row r="48" spans="1:58" ht="60.75" customHeight="1">
      <c r="B48" s="107" t="s">
        <v>32</v>
      </c>
      <c r="C48" s="108"/>
      <c r="D48" s="109"/>
      <c r="E48" s="122" t="s">
        <v>136</v>
      </c>
      <c r="F48" s="109"/>
      <c r="G48" s="127" t="s">
        <v>137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9"/>
      <c r="S48" s="80">
        <v>123</v>
      </c>
      <c r="T48" s="80"/>
      <c r="U48" s="80"/>
      <c r="V48" s="81">
        <f>Фондовски!V48+Сопствени!V48+Донации!V48</f>
        <v>0</v>
      </c>
      <c r="W48" s="81"/>
      <c r="X48" s="81"/>
      <c r="Y48" s="81"/>
      <c r="Z48" s="81"/>
      <c r="AA48" s="81"/>
      <c r="AB48" s="81"/>
      <c r="AC48" s="81"/>
      <c r="AD48" s="81">
        <f>Фондовски!AD48+Сопствени!AD48+Донации!AD48</f>
        <v>0</v>
      </c>
      <c r="AE48" s="81"/>
      <c r="AF48" s="81"/>
      <c r="AG48" s="81"/>
      <c r="AH48" s="81"/>
      <c r="AI48" s="81"/>
      <c r="AJ48" s="81"/>
      <c r="AK48" s="81"/>
      <c r="AL48" s="81">
        <f>Фондовски!AL48+Сопствени!AL48+Донации!AL48</f>
        <v>0</v>
      </c>
      <c r="AM48" s="81"/>
      <c r="AN48" s="81"/>
      <c r="AO48" s="81"/>
      <c r="AP48" s="81"/>
      <c r="AQ48" s="81"/>
      <c r="AR48" s="81"/>
      <c r="AS48" s="81"/>
      <c r="AT48" s="81">
        <f t="shared" ref="AT48" si="5">AD48-AL48</f>
        <v>0</v>
      </c>
      <c r="AU48" s="81"/>
      <c r="AV48" s="81"/>
      <c r="AW48" s="81"/>
      <c r="AX48" s="81"/>
      <c r="AY48" s="81"/>
      <c r="AZ48" s="81"/>
      <c r="BA48" s="82"/>
    </row>
    <row r="49" spans="2:53" ht="48" customHeight="1">
      <c r="B49" s="107"/>
      <c r="C49" s="108"/>
      <c r="D49" s="109"/>
      <c r="E49" s="122"/>
      <c r="F49" s="109"/>
      <c r="G49" s="112" t="s">
        <v>227</v>
      </c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4"/>
      <c r="S49" s="80">
        <v>124</v>
      </c>
      <c r="T49" s="80"/>
      <c r="U49" s="80"/>
      <c r="V49" s="83">
        <f>V50+V59+V60+V65+V66+V74+V75+V76+V77+V78</f>
        <v>66645390.18</v>
      </c>
      <c r="W49" s="83"/>
      <c r="X49" s="83"/>
      <c r="Y49" s="83"/>
      <c r="Z49" s="83"/>
      <c r="AA49" s="83"/>
      <c r="AB49" s="83"/>
      <c r="AC49" s="83"/>
      <c r="AD49" s="83">
        <f t="shared" ref="AD49" si="6">AD50+AD59+AD60+AD65+AD66+AD74+AD75+AD76+AD77+AD78</f>
        <v>60255412</v>
      </c>
      <c r="AE49" s="83"/>
      <c r="AF49" s="83"/>
      <c r="AG49" s="83"/>
      <c r="AH49" s="83"/>
      <c r="AI49" s="83"/>
      <c r="AJ49" s="83"/>
      <c r="AK49" s="83"/>
      <c r="AL49" s="83">
        <f t="shared" ref="AL49" si="7">AL50+AL59+AL60+AL65+AL66+AL74+AL75+AL76+AL77+AL78</f>
        <v>0</v>
      </c>
      <c r="AM49" s="83"/>
      <c r="AN49" s="83"/>
      <c r="AO49" s="83"/>
      <c r="AP49" s="83"/>
      <c r="AQ49" s="83"/>
      <c r="AR49" s="83"/>
      <c r="AS49" s="83"/>
      <c r="AT49" s="83">
        <f>AD49-AL49</f>
        <v>60255412</v>
      </c>
      <c r="AU49" s="83"/>
      <c r="AV49" s="83"/>
      <c r="AW49" s="83"/>
      <c r="AX49" s="83"/>
      <c r="AY49" s="83"/>
      <c r="AZ49" s="83"/>
      <c r="BA49" s="84"/>
    </row>
    <row r="50" spans="2:53" ht="37.5" customHeight="1">
      <c r="B50" s="107"/>
      <c r="C50" s="108"/>
      <c r="D50" s="109"/>
      <c r="E50" s="110"/>
      <c r="F50" s="111"/>
      <c r="G50" s="112" t="s">
        <v>139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4"/>
      <c r="S50" s="80">
        <v>125</v>
      </c>
      <c r="T50" s="80"/>
      <c r="U50" s="80"/>
      <c r="V50" s="83">
        <f>V51+V52+V53+V54+V55+V56+V57+V58</f>
        <v>64024</v>
      </c>
      <c r="W50" s="83"/>
      <c r="X50" s="83"/>
      <c r="Y50" s="83"/>
      <c r="Z50" s="83"/>
      <c r="AA50" s="83"/>
      <c r="AB50" s="83"/>
      <c r="AC50" s="83"/>
      <c r="AD50" s="83">
        <f t="shared" ref="AD50" si="8">AD51+AD52+AD53+AD54+AD55+AD56+AD57+AD58</f>
        <v>191359</v>
      </c>
      <c r="AE50" s="83"/>
      <c r="AF50" s="83"/>
      <c r="AG50" s="83"/>
      <c r="AH50" s="83"/>
      <c r="AI50" s="83"/>
      <c r="AJ50" s="83"/>
      <c r="AK50" s="83"/>
      <c r="AL50" s="83">
        <f t="shared" ref="AL50" si="9">AL51+AL52+AL53+AL54+AL55+AL56+AL57+AL58</f>
        <v>0</v>
      </c>
      <c r="AM50" s="83"/>
      <c r="AN50" s="83"/>
      <c r="AO50" s="83"/>
      <c r="AP50" s="83"/>
      <c r="AQ50" s="83"/>
      <c r="AR50" s="83"/>
      <c r="AS50" s="83"/>
      <c r="AT50" s="83">
        <f>AD50-AL50</f>
        <v>191359</v>
      </c>
      <c r="AU50" s="83"/>
      <c r="AV50" s="83"/>
      <c r="AW50" s="83"/>
      <c r="AX50" s="83"/>
      <c r="AY50" s="83"/>
      <c r="AZ50" s="83"/>
      <c r="BA50" s="84"/>
    </row>
    <row r="51" spans="2:53" ht="24.95" customHeight="1">
      <c r="B51" s="107" t="s">
        <v>1</v>
      </c>
      <c r="C51" s="108"/>
      <c r="D51" s="109"/>
      <c r="E51" s="122">
        <v>100</v>
      </c>
      <c r="F51" s="109"/>
      <c r="G51" s="112" t="s">
        <v>138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4"/>
      <c r="S51" s="80">
        <v>126</v>
      </c>
      <c r="T51" s="80"/>
      <c r="U51" s="80"/>
      <c r="V51" s="81">
        <f>Фондовски!V51+Сопствени!V51+Донации!V51</f>
        <v>63698</v>
      </c>
      <c r="W51" s="81"/>
      <c r="X51" s="81"/>
      <c r="Y51" s="81"/>
      <c r="Z51" s="81"/>
      <c r="AA51" s="81"/>
      <c r="AB51" s="81"/>
      <c r="AC51" s="81"/>
      <c r="AD51" s="81">
        <f>Фондовски!AD51+Сопствени!AD51+Донации!AD51</f>
        <v>188883</v>
      </c>
      <c r="AE51" s="81"/>
      <c r="AF51" s="81"/>
      <c r="AG51" s="81"/>
      <c r="AH51" s="81"/>
      <c r="AI51" s="81"/>
      <c r="AJ51" s="81"/>
      <c r="AK51" s="81"/>
      <c r="AL51" s="81">
        <f>Фондовски!AL51+Сопствени!AL51+Донации!AL51</f>
        <v>0</v>
      </c>
      <c r="AM51" s="81"/>
      <c r="AN51" s="81"/>
      <c r="AO51" s="81"/>
      <c r="AP51" s="81"/>
      <c r="AQ51" s="81"/>
      <c r="AR51" s="81"/>
      <c r="AS51" s="81"/>
      <c r="AT51" s="81">
        <f t="shared" ref="AT51:AT59" si="10">AD51-AL51</f>
        <v>188883</v>
      </c>
      <c r="AU51" s="81"/>
      <c r="AV51" s="81"/>
      <c r="AW51" s="81"/>
      <c r="AX51" s="81"/>
      <c r="AY51" s="81"/>
      <c r="AZ51" s="81"/>
      <c r="BA51" s="82"/>
    </row>
    <row r="52" spans="2:53" ht="24.95" customHeight="1">
      <c r="B52" s="107" t="s">
        <v>33</v>
      </c>
      <c r="C52" s="108"/>
      <c r="D52" s="109"/>
      <c r="E52" s="110">
        <v>101</v>
      </c>
      <c r="F52" s="111"/>
      <c r="G52" s="112" t="s">
        <v>140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4"/>
      <c r="S52" s="80">
        <v>127</v>
      </c>
      <c r="T52" s="80"/>
      <c r="U52" s="80"/>
      <c r="V52" s="81">
        <f>Фондовски!V52+Сопствени!V52+Донации!V52</f>
        <v>326</v>
      </c>
      <c r="W52" s="81"/>
      <c r="X52" s="81"/>
      <c r="Y52" s="81"/>
      <c r="Z52" s="81"/>
      <c r="AA52" s="81"/>
      <c r="AB52" s="81"/>
      <c r="AC52" s="81"/>
      <c r="AD52" s="81">
        <f>Фондовски!AD52+Сопствени!AD52+Донации!AD52</f>
        <v>2476</v>
      </c>
      <c r="AE52" s="81"/>
      <c r="AF52" s="81"/>
      <c r="AG52" s="81"/>
      <c r="AH52" s="81"/>
      <c r="AI52" s="81"/>
      <c r="AJ52" s="81"/>
      <c r="AK52" s="81"/>
      <c r="AL52" s="81">
        <f>Фондовски!AL52+Сопствени!AL52+Донации!AL52</f>
        <v>0</v>
      </c>
      <c r="AM52" s="81"/>
      <c r="AN52" s="81"/>
      <c r="AO52" s="81"/>
      <c r="AP52" s="81"/>
      <c r="AQ52" s="81"/>
      <c r="AR52" s="81"/>
      <c r="AS52" s="81"/>
      <c r="AT52" s="81">
        <f t="shared" si="10"/>
        <v>2476</v>
      </c>
      <c r="AU52" s="81"/>
      <c r="AV52" s="81"/>
      <c r="AW52" s="81"/>
      <c r="AX52" s="81"/>
      <c r="AY52" s="81"/>
      <c r="AZ52" s="81"/>
      <c r="BA52" s="82"/>
    </row>
    <row r="53" spans="2:53" ht="24.95" customHeight="1">
      <c r="B53" s="107" t="s">
        <v>34</v>
      </c>
      <c r="C53" s="108"/>
      <c r="D53" s="109"/>
      <c r="E53" s="110">
        <v>102</v>
      </c>
      <c r="F53" s="111"/>
      <c r="G53" s="112" t="s">
        <v>141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4"/>
      <c r="S53" s="80">
        <v>128</v>
      </c>
      <c r="T53" s="80"/>
      <c r="U53" s="80"/>
      <c r="V53" s="81">
        <f>Фондовски!V53+Сопствени!V53+Донации!V53</f>
        <v>0</v>
      </c>
      <c r="W53" s="81"/>
      <c r="X53" s="81"/>
      <c r="Y53" s="81"/>
      <c r="Z53" s="81"/>
      <c r="AA53" s="81"/>
      <c r="AB53" s="81"/>
      <c r="AC53" s="81"/>
      <c r="AD53" s="81">
        <f>Фондовски!AD53+Сопствени!AD53+Донации!AD53</f>
        <v>0</v>
      </c>
      <c r="AE53" s="81"/>
      <c r="AF53" s="81"/>
      <c r="AG53" s="81"/>
      <c r="AH53" s="81"/>
      <c r="AI53" s="81"/>
      <c r="AJ53" s="81"/>
      <c r="AK53" s="81"/>
      <c r="AL53" s="81">
        <f>Фондовски!AL53+Сопствени!AL53+Донации!AL53</f>
        <v>0</v>
      </c>
      <c r="AM53" s="81"/>
      <c r="AN53" s="81"/>
      <c r="AO53" s="81"/>
      <c r="AP53" s="81"/>
      <c r="AQ53" s="81"/>
      <c r="AR53" s="81"/>
      <c r="AS53" s="81"/>
      <c r="AT53" s="81">
        <f t="shared" si="10"/>
        <v>0</v>
      </c>
      <c r="AU53" s="81"/>
      <c r="AV53" s="81"/>
      <c r="AW53" s="81"/>
      <c r="AX53" s="81"/>
      <c r="AY53" s="81"/>
      <c r="AZ53" s="81"/>
      <c r="BA53" s="82"/>
    </row>
    <row r="54" spans="2:53" ht="24.95" customHeight="1">
      <c r="B54" s="107" t="s">
        <v>35</v>
      </c>
      <c r="C54" s="108"/>
      <c r="D54" s="109"/>
      <c r="E54" s="110">
        <v>103</v>
      </c>
      <c r="F54" s="111"/>
      <c r="G54" s="112" t="s">
        <v>142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4"/>
      <c r="S54" s="80">
        <v>129</v>
      </c>
      <c r="T54" s="80"/>
      <c r="U54" s="80"/>
      <c r="V54" s="81">
        <f>Фондовски!V54+Сопствени!V54+Донации!V54</f>
        <v>0</v>
      </c>
      <c r="W54" s="81"/>
      <c r="X54" s="81"/>
      <c r="Y54" s="81"/>
      <c r="Z54" s="81"/>
      <c r="AA54" s="81"/>
      <c r="AB54" s="81"/>
      <c r="AC54" s="81"/>
      <c r="AD54" s="81">
        <f>Фондовски!AD54+Сопствени!AD54+Донации!AD54</f>
        <v>0</v>
      </c>
      <c r="AE54" s="81"/>
      <c r="AF54" s="81"/>
      <c r="AG54" s="81"/>
      <c r="AH54" s="81"/>
      <c r="AI54" s="81"/>
      <c r="AJ54" s="81"/>
      <c r="AK54" s="81"/>
      <c r="AL54" s="81">
        <f>Фондовски!AL54+Сопствени!AL54+Донации!AL54</f>
        <v>0</v>
      </c>
      <c r="AM54" s="81"/>
      <c r="AN54" s="81"/>
      <c r="AO54" s="81"/>
      <c r="AP54" s="81"/>
      <c r="AQ54" s="81"/>
      <c r="AR54" s="81"/>
      <c r="AS54" s="81"/>
      <c r="AT54" s="81">
        <f t="shared" si="10"/>
        <v>0</v>
      </c>
      <c r="AU54" s="81"/>
      <c r="AV54" s="81"/>
      <c r="AW54" s="81"/>
      <c r="AX54" s="81"/>
      <c r="AY54" s="81"/>
      <c r="AZ54" s="81"/>
      <c r="BA54" s="82"/>
    </row>
    <row r="55" spans="2:53" ht="24.95" customHeight="1">
      <c r="B55" s="107" t="s">
        <v>36</v>
      </c>
      <c r="C55" s="108"/>
      <c r="D55" s="109"/>
      <c r="E55" s="110">
        <v>104</v>
      </c>
      <c r="F55" s="111"/>
      <c r="G55" s="112" t="s">
        <v>143</v>
      </c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4"/>
      <c r="S55" s="80">
        <v>130</v>
      </c>
      <c r="T55" s="80"/>
      <c r="U55" s="80"/>
      <c r="V55" s="81">
        <f>Фондовски!V55+Сопствени!V55+Донации!V55</f>
        <v>0</v>
      </c>
      <c r="W55" s="81"/>
      <c r="X55" s="81"/>
      <c r="Y55" s="81"/>
      <c r="Z55" s="81"/>
      <c r="AA55" s="81"/>
      <c r="AB55" s="81"/>
      <c r="AC55" s="81"/>
      <c r="AD55" s="81">
        <f>Фондовски!AD55+Сопствени!AD55+Донации!AD55</f>
        <v>0</v>
      </c>
      <c r="AE55" s="81"/>
      <c r="AF55" s="81"/>
      <c r="AG55" s="81"/>
      <c r="AH55" s="81"/>
      <c r="AI55" s="81"/>
      <c r="AJ55" s="81"/>
      <c r="AK55" s="81"/>
      <c r="AL55" s="81">
        <f>Фондовски!AL55+Сопствени!AL55+Донации!AL55</f>
        <v>0</v>
      </c>
      <c r="AM55" s="81"/>
      <c r="AN55" s="81"/>
      <c r="AO55" s="81"/>
      <c r="AP55" s="81"/>
      <c r="AQ55" s="81"/>
      <c r="AR55" s="81"/>
      <c r="AS55" s="81"/>
      <c r="AT55" s="81">
        <f t="shared" si="10"/>
        <v>0</v>
      </c>
      <c r="AU55" s="81"/>
      <c r="AV55" s="81"/>
      <c r="AW55" s="81"/>
      <c r="AX55" s="81"/>
      <c r="AY55" s="81"/>
      <c r="AZ55" s="81"/>
      <c r="BA55" s="82"/>
    </row>
    <row r="56" spans="2:53" ht="24.95" customHeight="1">
      <c r="B56" s="121" t="s">
        <v>37</v>
      </c>
      <c r="C56" s="108"/>
      <c r="D56" s="109"/>
      <c r="E56" s="110">
        <v>105</v>
      </c>
      <c r="F56" s="111"/>
      <c r="G56" s="112" t="s">
        <v>144</v>
      </c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4"/>
      <c r="S56" s="80">
        <v>131</v>
      </c>
      <c r="T56" s="80"/>
      <c r="U56" s="80"/>
      <c r="V56" s="81">
        <f>Фондовски!V56+Сопствени!V56+Донации!V56</f>
        <v>0</v>
      </c>
      <c r="W56" s="81"/>
      <c r="X56" s="81"/>
      <c r="Y56" s="81"/>
      <c r="Z56" s="81"/>
      <c r="AA56" s="81"/>
      <c r="AB56" s="81"/>
      <c r="AC56" s="81"/>
      <c r="AD56" s="81">
        <f>Фондовски!AD56+Сопствени!AD56+Донации!AD56</f>
        <v>0</v>
      </c>
      <c r="AE56" s="81"/>
      <c r="AF56" s="81"/>
      <c r="AG56" s="81"/>
      <c r="AH56" s="81"/>
      <c r="AI56" s="81"/>
      <c r="AJ56" s="81"/>
      <c r="AK56" s="81"/>
      <c r="AL56" s="81">
        <f>Фондовски!AL56+Сопствени!AL56+Донации!AL56</f>
        <v>0</v>
      </c>
      <c r="AM56" s="81"/>
      <c r="AN56" s="81"/>
      <c r="AO56" s="81"/>
      <c r="AP56" s="81"/>
      <c r="AQ56" s="81"/>
      <c r="AR56" s="81"/>
      <c r="AS56" s="81"/>
      <c r="AT56" s="81">
        <f t="shared" si="10"/>
        <v>0</v>
      </c>
      <c r="AU56" s="81"/>
      <c r="AV56" s="81"/>
      <c r="AW56" s="81"/>
      <c r="AX56" s="81"/>
      <c r="AY56" s="81"/>
      <c r="AZ56" s="81"/>
      <c r="BA56" s="82"/>
    </row>
    <row r="57" spans="2:53" ht="24.95" customHeight="1">
      <c r="B57" s="107" t="s">
        <v>38</v>
      </c>
      <c r="C57" s="108"/>
      <c r="D57" s="109"/>
      <c r="E57" s="110">
        <v>106</v>
      </c>
      <c r="F57" s="111"/>
      <c r="G57" s="112" t="s">
        <v>145</v>
      </c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4"/>
      <c r="S57" s="80">
        <v>132</v>
      </c>
      <c r="T57" s="80"/>
      <c r="U57" s="80"/>
      <c r="V57" s="81">
        <f>Фондовски!V57+Сопствени!V57+Донации!V57</f>
        <v>0</v>
      </c>
      <c r="W57" s="81"/>
      <c r="X57" s="81"/>
      <c r="Y57" s="81"/>
      <c r="Z57" s="81"/>
      <c r="AA57" s="81"/>
      <c r="AB57" s="81"/>
      <c r="AC57" s="81"/>
      <c r="AD57" s="81">
        <f>Фондовски!AD57+Сопствени!AD57+Донации!AD57</f>
        <v>0</v>
      </c>
      <c r="AE57" s="81"/>
      <c r="AF57" s="81"/>
      <c r="AG57" s="81"/>
      <c r="AH57" s="81"/>
      <c r="AI57" s="81"/>
      <c r="AJ57" s="81"/>
      <c r="AK57" s="81"/>
      <c r="AL57" s="81">
        <f>Фондовски!AL57+Сопствени!AL57+Донации!AL57</f>
        <v>0</v>
      </c>
      <c r="AM57" s="81"/>
      <c r="AN57" s="81"/>
      <c r="AO57" s="81"/>
      <c r="AP57" s="81"/>
      <c r="AQ57" s="81"/>
      <c r="AR57" s="81"/>
      <c r="AS57" s="81"/>
      <c r="AT57" s="81">
        <f t="shared" si="10"/>
        <v>0</v>
      </c>
      <c r="AU57" s="81"/>
      <c r="AV57" s="81"/>
      <c r="AW57" s="81"/>
      <c r="AX57" s="81"/>
      <c r="AY57" s="81"/>
      <c r="AZ57" s="81"/>
      <c r="BA57" s="82"/>
    </row>
    <row r="58" spans="2:53" ht="24.95" customHeight="1">
      <c r="B58" s="107" t="s">
        <v>40</v>
      </c>
      <c r="C58" s="108"/>
      <c r="D58" s="109"/>
      <c r="E58" s="110">
        <v>108</v>
      </c>
      <c r="F58" s="111"/>
      <c r="G58" s="112" t="s">
        <v>146</v>
      </c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4"/>
      <c r="S58" s="80">
        <v>133</v>
      </c>
      <c r="T58" s="80"/>
      <c r="U58" s="80"/>
      <c r="V58" s="81">
        <f>Фондовски!V58+Сопствени!V58+Донации!V58</f>
        <v>0</v>
      </c>
      <c r="W58" s="81"/>
      <c r="X58" s="81"/>
      <c r="Y58" s="81"/>
      <c r="Z58" s="81"/>
      <c r="AA58" s="81"/>
      <c r="AB58" s="81"/>
      <c r="AC58" s="81"/>
      <c r="AD58" s="81">
        <f>Фондовски!AD58+Сопствени!AD58+Донации!AD58</f>
        <v>0</v>
      </c>
      <c r="AE58" s="81"/>
      <c r="AF58" s="81"/>
      <c r="AG58" s="81"/>
      <c r="AH58" s="81"/>
      <c r="AI58" s="81"/>
      <c r="AJ58" s="81"/>
      <c r="AK58" s="81"/>
      <c r="AL58" s="81">
        <f>Фондовски!AL58+Сопствени!AL58+Донации!AL58</f>
        <v>0</v>
      </c>
      <c r="AM58" s="81"/>
      <c r="AN58" s="81"/>
      <c r="AO58" s="81"/>
      <c r="AP58" s="81"/>
      <c r="AQ58" s="81"/>
      <c r="AR58" s="81"/>
      <c r="AS58" s="81"/>
      <c r="AT58" s="81">
        <f t="shared" si="10"/>
        <v>0</v>
      </c>
      <c r="AU58" s="81"/>
      <c r="AV58" s="81"/>
      <c r="AW58" s="81"/>
      <c r="AX58" s="81"/>
      <c r="AY58" s="81"/>
      <c r="AZ58" s="81"/>
      <c r="BA58" s="82"/>
    </row>
    <row r="59" spans="2:53" ht="30" customHeight="1">
      <c r="B59" s="107" t="s">
        <v>41</v>
      </c>
      <c r="C59" s="108"/>
      <c r="D59" s="109"/>
      <c r="E59" s="110">
        <v>11</v>
      </c>
      <c r="F59" s="111"/>
      <c r="G59" s="112" t="s">
        <v>147</v>
      </c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4"/>
      <c r="S59" s="80">
        <v>134</v>
      </c>
      <c r="T59" s="80"/>
      <c r="U59" s="80"/>
      <c r="V59" s="81">
        <f>Фондовски!V59+Сопствени!V59+Донации!V59</f>
        <v>0</v>
      </c>
      <c r="W59" s="81"/>
      <c r="X59" s="81"/>
      <c r="Y59" s="81"/>
      <c r="Z59" s="81"/>
      <c r="AA59" s="81"/>
      <c r="AB59" s="81"/>
      <c r="AC59" s="81"/>
      <c r="AD59" s="81">
        <f>Фондовски!AD59+Сопствени!AD59+Донации!AD59</f>
        <v>0</v>
      </c>
      <c r="AE59" s="81"/>
      <c r="AF59" s="81"/>
      <c r="AG59" s="81"/>
      <c r="AH59" s="81"/>
      <c r="AI59" s="81"/>
      <c r="AJ59" s="81"/>
      <c r="AK59" s="81"/>
      <c r="AL59" s="81">
        <f>Фондовски!AL59+Сопствени!AL59+Донации!AL59</f>
        <v>0</v>
      </c>
      <c r="AM59" s="81"/>
      <c r="AN59" s="81"/>
      <c r="AO59" s="81"/>
      <c r="AP59" s="81"/>
      <c r="AQ59" s="81"/>
      <c r="AR59" s="81"/>
      <c r="AS59" s="81"/>
      <c r="AT59" s="81">
        <f t="shared" si="10"/>
        <v>0</v>
      </c>
      <c r="AU59" s="81"/>
      <c r="AV59" s="81"/>
      <c r="AW59" s="81"/>
      <c r="AX59" s="81"/>
      <c r="AY59" s="81"/>
      <c r="AZ59" s="81"/>
      <c r="BA59" s="82"/>
    </row>
    <row r="60" spans="2:53" ht="36.75" customHeight="1">
      <c r="B60" s="107"/>
      <c r="C60" s="108"/>
      <c r="D60" s="109"/>
      <c r="E60" s="110"/>
      <c r="F60" s="111"/>
      <c r="G60" s="112" t="s">
        <v>224</v>
      </c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4"/>
      <c r="S60" s="80">
        <v>135</v>
      </c>
      <c r="T60" s="80"/>
      <c r="U60" s="80"/>
      <c r="V60" s="83">
        <f>V61+V62+V63+V64</f>
        <v>8175873</v>
      </c>
      <c r="W60" s="83"/>
      <c r="X60" s="83"/>
      <c r="Y60" s="83"/>
      <c r="Z60" s="83"/>
      <c r="AA60" s="83"/>
      <c r="AB60" s="83"/>
      <c r="AC60" s="83"/>
      <c r="AD60" s="83">
        <f t="shared" ref="AD60" si="11">AD61+AD62+AD63+AD64</f>
        <v>3637371</v>
      </c>
      <c r="AE60" s="83"/>
      <c r="AF60" s="83"/>
      <c r="AG60" s="83"/>
      <c r="AH60" s="83"/>
      <c r="AI60" s="83"/>
      <c r="AJ60" s="83"/>
      <c r="AK60" s="83"/>
      <c r="AL60" s="83">
        <f t="shared" ref="AL60" si="12">AL61+AL62+AL63+AL64</f>
        <v>0</v>
      </c>
      <c r="AM60" s="83"/>
      <c r="AN60" s="83"/>
      <c r="AO60" s="83"/>
      <c r="AP60" s="83"/>
      <c r="AQ60" s="83"/>
      <c r="AR60" s="83"/>
      <c r="AS60" s="83"/>
      <c r="AT60" s="83">
        <f>AD60-AL60</f>
        <v>3637371</v>
      </c>
      <c r="AU60" s="83"/>
      <c r="AV60" s="83"/>
      <c r="AW60" s="83"/>
      <c r="AX60" s="83"/>
      <c r="AY60" s="83"/>
      <c r="AZ60" s="83"/>
      <c r="BA60" s="84"/>
    </row>
    <row r="61" spans="2:53" ht="26.1" customHeight="1">
      <c r="B61" s="107" t="s">
        <v>42</v>
      </c>
      <c r="C61" s="108"/>
      <c r="D61" s="109"/>
      <c r="E61" s="110">
        <v>120</v>
      </c>
      <c r="F61" s="111"/>
      <c r="G61" s="112" t="s">
        <v>150</v>
      </c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4"/>
      <c r="S61" s="80">
        <v>136</v>
      </c>
      <c r="T61" s="80"/>
      <c r="U61" s="80"/>
      <c r="V61" s="81">
        <f>Фондовски!V61+Сопствени!V61+Донации!V61</f>
        <v>2690881</v>
      </c>
      <c r="W61" s="81"/>
      <c r="X61" s="81"/>
      <c r="Y61" s="81"/>
      <c r="Z61" s="81"/>
      <c r="AA61" s="81"/>
      <c r="AB61" s="81"/>
      <c r="AC61" s="81"/>
      <c r="AD61" s="81">
        <f>Фондовски!AD61+Сопствени!AD61+Донации!AD61</f>
        <v>2732471</v>
      </c>
      <c r="AE61" s="81"/>
      <c r="AF61" s="81"/>
      <c r="AG61" s="81"/>
      <c r="AH61" s="81"/>
      <c r="AI61" s="81"/>
      <c r="AJ61" s="81"/>
      <c r="AK61" s="81"/>
      <c r="AL61" s="81">
        <f>Фондовски!AL61+Сопствени!AL61+Донации!AL61</f>
        <v>0</v>
      </c>
      <c r="AM61" s="81"/>
      <c r="AN61" s="81"/>
      <c r="AO61" s="81"/>
      <c r="AP61" s="81"/>
      <c r="AQ61" s="81"/>
      <c r="AR61" s="81"/>
      <c r="AS61" s="81"/>
      <c r="AT61" s="81">
        <f t="shared" ref="AT61:AT66" si="13">AD61-AL61</f>
        <v>2732471</v>
      </c>
      <c r="AU61" s="81"/>
      <c r="AV61" s="81"/>
      <c r="AW61" s="81"/>
      <c r="AX61" s="81"/>
      <c r="AY61" s="81"/>
      <c r="AZ61" s="81"/>
      <c r="BA61" s="82"/>
    </row>
    <row r="62" spans="2:53" ht="26.1" customHeight="1">
      <c r="B62" s="107" t="s">
        <v>43</v>
      </c>
      <c r="C62" s="108"/>
      <c r="D62" s="109"/>
      <c r="E62" s="110">
        <v>121</v>
      </c>
      <c r="F62" s="111"/>
      <c r="G62" s="112" t="s">
        <v>151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4"/>
      <c r="S62" s="80">
        <v>137</v>
      </c>
      <c r="T62" s="80"/>
      <c r="U62" s="80"/>
      <c r="V62" s="81">
        <f>Фондовски!V62+Сопствени!V62+Донации!V62</f>
        <v>26991</v>
      </c>
      <c r="W62" s="81"/>
      <c r="X62" s="81"/>
      <c r="Y62" s="81"/>
      <c r="Z62" s="81"/>
      <c r="AA62" s="81"/>
      <c r="AB62" s="81"/>
      <c r="AC62" s="81"/>
      <c r="AD62" s="81">
        <f>Фондовски!AD62+Сопствени!AD62+Донации!AD62</f>
        <v>0</v>
      </c>
      <c r="AE62" s="81"/>
      <c r="AF62" s="81"/>
      <c r="AG62" s="81"/>
      <c r="AH62" s="81"/>
      <c r="AI62" s="81"/>
      <c r="AJ62" s="81"/>
      <c r="AK62" s="81"/>
      <c r="AL62" s="81">
        <f>Фондовски!AL62+Сопствени!AL62+Донации!AL62</f>
        <v>0</v>
      </c>
      <c r="AM62" s="81"/>
      <c r="AN62" s="81"/>
      <c r="AO62" s="81"/>
      <c r="AP62" s="81"/>
      <c r="AQ62" s="81"/>
      <c r="AR62" s="81"/>
      <c r="AS62" s="81"/>
      <c r="AT62" s="81">
        <f t="shared" si="13"/>
        <v>0</v>
      </c>
      <c r="AU62" s="81"/>
      <c r="AV62" s="81"/>
      <c r="AW62" s="81"/>
      <c r="AX62" s="81"/>
      <c r="AY62" s="81"/>
      <c r="AZ62" s="81"/>
      <c r="BA62" s="82"/>
    </row>
    <row r="63" spans="2:53" ht="26.1" customHeight="1">
      <c r="B63" s="107" t="s">
        <v>44</v>
      </c>
      <c r="C63" s="108"/>
      <c r="D63" s="109"/>
      <c r="E63" s="110" t="s">
        <v>148</v>
      </c>
      <c r="F63" s="111"/>
      <c r="G63" s="112" t="s">
        <v>152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4"/>
      <c r="S63" s="80">
        <v>138</v>
      </c>
      <c r="T63" s="80"/>
      <c r="U63" s="80"/>
      <c r="V63" s="81">
        <f>Фондовски!V63+Сопствени!V63+Донации!V63</f>
        <v>5458001</v>
      </c>
      <c r="W63" s="81"/>
      <c r="X63" s="81"/>
      <c r="Y63" s="81"/>
      <c r="Z63" s="81"/>
      <c r="AA63" s="81"/>
      <c r="AB63" s="81"/>
      <c r="AC63" s="81"/>
      <c r="AD63" s="81">
        <f>Фондовски!AD63+Сопствени!AD63+Донации!AD63</f>
        <v>904900</v>
      </c>
      <c r="AE63" s="81"/>
      <c r="AF63" s="81"/>
      <c r="AG63" s="81"/>
      <c r="AH63" s="81"/>
      <c r="AI63" s="81"/>
      <c r="AJ63" s="81"/>
      <c r="AK63" s="81"/>
      <c r="AL63" s="81">
        <f>Фондовски!AL63+Сопствени!AL63+Донации!AL63</f>
        <v>0</v>
      </c>
      <c r="AM63" s="81"/>
      <c r="AN63" s="81"/>
      <c r="AO63" s="81"/>
      <c r="AP63" s="81"/>
      <c r="AQ63" s="81"/>
      <c r="AR63" s="81"/>
      <c r="AS63" s="81"/>
      <c r="AT63" s="81">
        <f t="shared" si="13"/>
        <v>904900</v>
      </c>
      <c r="AU63" s="81"/>
      <c r="AV63" s="81"/>
      <c r="AW63" s="81"/>
      <c r="AX63" s="81"/>
      <c r="AY63" s="81"/>
      <c r="AZ63" s="81"/>
      <c r="BA63" s="82"/>
    </row>
    <row r="64" spans="2:53" ht="26.1" customHeight="1">
      <c r="B64" s="107" t="s">
        <v>46</v>
      </c>
      <c r="C64" s="108"/>
      <c r="D64" s="109"/>
      <c r="E64" s="110" t="s">
        <v>149</v>
      </c>
      <c r="F64" s="111"/>
      <c r="G64" s="112" t="s">
        <v>153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4"/>
      <c r="S64" s="80">
        <v>139</v>
      </c>
      <c r="T64" s="80"/>
      <c r="U64" s="80"/>
      <c r="V64" s="81">
        <f>Фондовски!V64+Сопствени!V64+Донации!V64</f>
        <v>0</v>
      </c>
      <c r="W64" s="81"/>
      <c r="X64" s="81"/>
      <c r="Y64" s="81"/>
      <c r="Z64" s="81"/>
      <c r="AA64" s="81"/>
      <c r="AB64" s="81"/>
      <c r="AC64" s="81"/>
      <c r="AD64" s="81">
        <f>Фондовски!AD64+Сопствени!AD64+Донации!AD64</f>
        <v>0</v>
      </c>
      <c r="AE64" s="81"/>
      <c r="AF64" s="81"/>
      <c r="AG64" s="81"/>
      <c r="AH64" s="81"/>
      <c r="AI64" s="81"/>
      <c r="AJ64" s="81"/>
      <c r="AK64" s="81"/>
      <c r="AL64" s="81">
        <f>Фондовски!AL64+Сопствени!AL64+Донации!AL64</f>
        <v>0</v>
      </c>
      <c r="AM64" s="81"/>
      <c r="AN64" s="81"/>
      <c r="AO64" s="81"/>
      <c r="AP64" s="81"/>
      <c r="AQ64" s="81"/>
      <c r="AR64" s="81"/>
      <c r="AS64" s="81"/>
      <c r="AT64" s="81">
        <f t="shared" si="13"/>
        <v>0</v>
      </c>
      <c r="AU64" s="81"/>
      <c r="AV64" s="81"/>
      <c r="AW64" s="81"/>
      <c r="AX64" s="81"/>
      <c r="AY64" s="81"/>
      <c r="AZ64" s="81"/>
      <c r="BA64" s="82"/>
    </row>
    <row r="65" spans="2:53" ht="43.5" customHeight="1">
      <c r="B65" s="107" t="s">
        <v>47</v>
      </c>
      <c r="C65" s="108"/>
      <c r="D65" s="109"/>
      <c r="E65" s="110">
        <v>13</v>
      </c>
      <c r="F65" s="111"/>
      <c r="G65" s="112" t="s">
        <v>154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4"/>
      <c r="S65" s="80">
        <v>140</v>
      </c>
      <c r="T65" s="80"/>
      <c r="U65" s="80"/>
      <c r="V65" s="81">
        <f>Фондовски!V65+Сопствени!V65+Донации!V65</f>
        <v>0</v>
      </c>
      <c r="W65" s="81"/>
      <c r="X65" s="81"/>
      <c r="Y65" s="81"/>
      <c r="Z65" s="81"/>
      <c r="AA65" s="81"/>
      <c r="AB65" s="81"/>
      <c r="AC65" s="81"/>
      <c r="AD65" s="81">
        <f>Фондовски!AD65+Сопствени!AD65+Донации!AD65</f>
        <v>0</v>
      </c>
      <c r="AE65" s="81"/>
      <c r="AF65" s="81"/>
      <c r="AG65" s="81"/>
      <c r="AH65" s="81"/>
      <c r="AI65" s="81"/>
      <c r="AJ65" s="81"/>
      <c r="AK65" s="81"/>
      <c r="AL65" s="81">
        <f>Фондовски!AL65+Сопствени!AL65+Донации!AL65</f>
        <v>0</v>
      </c>
      <c r="AM65" s="81"/>
      <c r="AN65" s="81"/>
      <c r="AO65" s="81"/>
      <c r="AP65" s="81"/>
      <c r="AQ65" s="81"/>
      <c r="AR65" s="81"/>
      <c r="AS65" s="81"/>
      <c r="AT65" s="81">
        <f t="shared" si="13"/>
        <v>0</v>
      </c>
      <c r="AU65" s="81"/>
      <c r="AV65" s="81"/>
      <c r="AW65" s="81"/>
      <c r="AX65" s="81"/>
      <c r="AY65" s="81"/>
      <c r="AZ65" s="81"/>
      <c r="BA65" s="82"/>
    </row>
    <row r="66" spans="2:53" ht="47.25" customHeight="1" thickBot="1">
      <c r="B66" s="115" t="s">
        <v>48</v>
      </c>
      <c r="C66" s="116"/>
      <c r="D66" s="117"/>
      <c r="E66" s="133">
        <v>14</v>
      </c>
      <c r="F66" s="134"/>
      <c r="G66" s="135" t="s">
        <v>155</v>
      </c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7"/>
      <c r="S66" s="101">
        <v>141</v>
      </c>
      <c r="T66" s="101"/>
      <c r="U66" s="101"/>
      <c r="V66" s="102">
        <f>Фондовски!V66+Сопствени!V66+Донации!V66</f>
        <v>0</v>
      </c>
      <c r="W66" s="102"/>
      <c r="X66" s="102"/>
      <c r="Y66" s="102"/>
      <c r="Z66" s="102"/>
      <c r="AA66" s="102"/>
      <c r="AB66" s="102"/>
      <c r="AC66" s="102"/>
      <c r="AD66" s="102">
        <f>Фондовски!AD66+Сопствени!AD66+Донации!AD66</f>
        <v>0</v>
      </c>
      <c r="AE66" s="102"/>
      <c r="AF66" s="102"/>
      <c r="AG66" s="102"/>
      <c r="AH66" s="102"/>
      <c r="AI66" s="102"/>
      <c r="AJ66" s="102"/>
      <c r="AK66" s="102"/>
      <c r="AL66" s="102">
        <f>Фондовски!AL66+Сопствени!AL66+Донации!AL66</f>
        <v>0</v>
      </c>
      <c r="AM66" s="102"/>
      <c r="AN66" s="102"/>
      <c r="AO66" s="102"/>
      <c r="AP66" s="102"/>
      <c r="AQ66" s="102"/>
      <c r="AR66" s="102"/>
      <c r="AS66" s="102"/>
      <c r="AT66" s="102">
        <f t="shared" si="13"/>
        <v>0</v>
      </c>
      <c r="AU66" s="102"/>
      <c r="AV66" s="102"/>
      <c r="AW66" s="102"/>
      <c r="AX66" s="102"/>
      <c r="AY66" s="102"/>
      <c r="AZ66" s="102"/>
      <c r="BA66" s="103"/>
    </row>
    <row r="67" spans="2:53" ht="6.75" customHeight="1">
      <c r="B67" s="55"/>
      <c r="C67" s="55"/>
      <c r="D67" s="55"/>
      <c r="E67" s="51"/>
      <c r="F67" s="51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3"/>
      <c r="T67" s="53"/>
      <c r="U67" s="53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</row>
    <row r="68" spans="2:53" ht="17.25" customHeight="1" thickBot="1">
      <c r="B68" s="21"/>
      <c r="D68" s="43"/>
      <c r="E68" s="43"/>
      <c r="F68" s="43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5"/>
      <c r="T68" s="45"/>
      <c r="U68" s="46"/>
      <c r="V68" s="46"/>
      <c r="W68" s="46"/>
      <c r="X68" s="46"/>
      <c r="Y68" s="46"/>
      <c r="Z68" s="46"/>
      <c r="AA68" s="46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87" t="s">
        <v>70</v>
      </c>
      <c r="AX68" s="87"/>
      <c r="AY68" s="87"/>
      <c r="AZ68" s="87"/>
      <c r="BA68" s="87"/>
    </row>
    <row r="69" spans="2:53" ht="18.95" customHeight="1">
      <c r="B69" s="88" t="s">
        <v>19</v>
      </c>
      <c r="C69" s="89"/>
      <c r="D69" s="89"/>
      <c r="E69" s="89" t="s">
        <v>20</v>
      </c>
      <c r="F69" s="89"/>
      <c r="G69" s="92" t="s">
        <v>21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89" t="s">
        <v>112</v>
      </c>
      <c r="T69" s="89"/>
      <c r="U69" s="89"/>
      <c r="V69" s="92" t="s">
        <v>114</v>
      </c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132"/>
    </row>
    <row r="70" spans="2:53" ht="18.95" customHeight="1">
      <c r="B70" s="90"/>
      <c r="C70" s="91"/>
      <c r="D70" s="91"/>
      <c r="E70" s="91"/>
      <c r="F70" s="91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1"/>
      <c r="T70" s="91"/>
      <c r="U70" s="91"/>
      <c r="V70" s="85" t="s">
        <v>109</v>
      </c>
      <c r="W70" s="85"/>
      <c r="X70" s="85"/>
      <c r="Y70" s="85"/>
      <c r="Z70" s="85"/>
      <c r="AA70" s="85"/>
      <c r="AB70" s="85"/>
      <c r="AC70" s="85"/>
      <c r="AD70" s="85" t="s">
        <v>0</v>
      </c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96"/>
    </row>
    <row r="71" spans="2:53" ht="18.95" customHeight="1">
      <c r="B71" s="90"/>
      <c r="C71" s="91"/>
      <c r="D71" s="91"/>
      <c r="E71" s="91"/>
      <c r="F71" s="91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1"/>
      <c r="T71" s="91"/>
      <c r="U71" s="91"/>
      <c r="V71" s="85"/>
      <c r="W71" s="85"/>
      <c r="X71" s="85"/>
      <c r="Y71" s="85"/>
      <c r="Z71" s="85"/>
      <c r="AA71" s="85"/>
      <c r="AB71" s="85"/>
      <c r="AC71" s="85"/>
      <c r="AD71" s="79" t="s">
        <v>110</v>
      </c>
      <c r="AE71" s="79"/>
      <c r="AF71" s="79"/>
      <c r="AG71" s="79"/>
      <c r="AH71" s="79"/>
      <c r="AI71" s="79"/>
      <c r="AJ71" s="79"/>
      <c r="AK71" s="79"/>
      <c r="AL71" s="85" t="s">
        <v>113</v>
      </c>
      <c r="AM71" s="85"/>
      <c r="AN71" s="85"/>
      <c r="AO71" s="85"/>
      <c r="AP71" s="85"/>
      <c r="AQ71" s="85"/>
      <c r="AR71" s="85"/>
      <c r="AS71" s="85"/>
      <c r="AT71" s="85" t="s">
        <v>111</v>
      </c>
      <c r="AU71" s="85"/>
      <c r="AV71" s="85"/>
      <c r="AW71" s="85"/>
      <c r="AX71" s="85"/>
      <c r="AY71" s="85"/>
      <c r="AZ71" s="85"/>
      <c r="BA71" s="96"/>
    </row>
    <row r="72" spans="2:53" ht="19.5" customHeight="1">
      <c r="B72" s="90"/>
      <c r="C72" s="91"/>
      <c r="D72" s="91"/>
      <c r="E72" s="91"/>
      <c r="F72" s="91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1"/>
      <c r="T72" s="91"/>
      <c r="U72" s="91"/>
      <c r="V72" s="85"/>
      <c r="W72" s="85"/>
      <c r="X72" s="85"/>
      <c r="Y72" s="85"/>
      <c r="Z72" s="85"/>
      <c r="AA72" s="85"/>
      <c r="AB72" s="85"/>
      <c r="AC72" s="85"/>
      <c r="AD72" s="79"/>
      <c r="AE72" s="79"/>
      <c r="AF72" s="79"/>
      <c r="AG72" s="79"/>
      <c r="AH72" s="79"/>
      <c r="AI72" s="79"/>
      <c r="AJ72" s="79"/>
      <c r="AK72" s="79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96"/>
    </row>
    <row r="73" spans="2:53" s="20" customFormat="1" ht="13.5" customHeight="1">
      <c r="B73" s="131">
        <v>1</v>
      </c>
      <c r="C73" s="123"/>
      <c r="D73" s="123"/>
      <c r="E73" s="124">
        <v>2</v>
      </c>
      <c r="F73" s="130"/>
      <c r="G73" s="124">
        <v>3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30"/>
      <c r="S73" s="123">
        <v>4</v>
      </c>
      <c r="T73" s="123"/>
      <c r="U73" s="123"/>
      <c r="V73" s="123">
        <v>5</v>
      </c>
      <c r="W73" s="123"/>
      <c r="X73" s="123"/>
      <c r="Y73" s="123"/>
      <c r="Z73" s="123"/>
      <c r="AA73" s="123"/>
      <c r="AB73" s="123"/>
      <c r="AC73" s="123"/>
      <c r="AD73" s="123">
        <v>6</v>
      </c>
      <c r="AE73" s="123"/>
      <c r="AF73" s="123"/>
      <c r="AG73" s="123"/>
      <c r="AH73" s="123"/>
      <c r="AI73" s="123"/>
      <c r="AJ73" s="123"/>
      <c r="AK73" s="123"/>
      <c r="AL73" s="123">
        <v>7</v>
      </c>
      <c r="AM73" s="123"/>
      <c r="AN73" s="123"/>
      <c r="AO73" s="123"/>
      <c r="AP73" s="123"/>
      <c r="AQ73" s="123"/>
      <c r="AR73" s="123"/>
      <c r="AS73" s="123"/>
      <c r="AT73" s="124">
        <v>8</v>
      </c>
      <c r="AU73" s="125"/>
      <c r="AV73" s="125"/>
      <c r="AW73" s="125"/>
      <c r="AX73" s="125"/>
      <c r="AY73" s="125"/>
      <c r="AZ73" s="125"/>
      <c r="BA73" s="126"/>
    </row>
    <row r="74" spans="2:53" ht="29.1" customHeight="1">
      <c r="B74" s="107" t="s">
        <v>49</v>
      </c>
      <c r="C74" s="108"/>
      <c r="D74" s="109"/>
      <c r="E74" s="110">
        <v>15</v>
      </c>
      <c r="F74" s="111"/>
      <c r="G74" s="127" t="s">
        <v>156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80">
        <v>142</v>
      </c>
      <c r="T74" s="80"/>
      <c r="U74" s="80"/>
      <c r="V74" s="81">
        <f>Фондовски!V74+Сопствени!V74+Донации!V74</f>
        <v>0</v>
      </c>
      <c r="W74" s="81"/>
      <c r="X74" s="81"/>
      <c r="Y74" s="81"/>
      <c r="Z74" s="81"/>
      <c r="AA74" s="81"/>
      <c r="AB74" s="81"/>
      <c r="AC74" s="81"/>
      <c r="AD74" s="81">
        <f>Фондовски!AD74+Сопствени!AD74+Донации!AD74</f>
        <v>0</v>
      </c>
      <c r="AE74" s="81"/>
      <c r="AF74" s="81"/>
      <c r="AG74" s="81"/>
      <c r="AH74" s="81"/>
      <c r="AI74" s="81"/>
      <c r="AJ74" s="81"/>
      <c r="AK74" s="81"/>
      <c r="AL74" s="81">
        <f>Фондовски!AL74+Сопствени!AL74+Донации!AL74</f>
        <v>0</v>
      </c>
      <c r="AM74" s="81"/>
      <c r="AN74" s="81"/>
      <c r="AO74" s="81"/>
      <c r="AP74" s="81"/>
      <c r="AQ74" s="81"/>
      <c r="AR74" s="81"/>
      <c r="AS74" s="81"/>
      <c r="AT74" s="81">
        <f t="shared" ref="AT74:AT78" si="14">AD74-AL74</f>
        <v>0</v>
      </c>
      <c r="AU74" s="81"/>
      <c r="AV74" s="81"/>
      <c r="AW74" s="81"/>
      <c r="AX74" s="81"/>
      <c r="AY74" s="81"/>
      <c r="AZ74" s="81"/>
      <c r="BA74" s="82"/>
    </row>
    <row r="75" spans="2:53" ht="29.1" customHeight="1">
      <c r="B75" s="107" t="s">
        <v>50</v>
      </c>
      <c r="C75" s="108"/>
      <c r="D75" s="109"/>
      <c r="E75" s="122">
        <v>16</v>
      </c>
      <c r="F75" s="109"/>
      <c r="G75" s="112" t="s">
        <v>158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4"/>
      <c r="S75" s="80">
        <v>143</v>
      </c>
      <c r="T75" s="80"/>
      <c r="U75" s="80"/>
      <c r="V75" s="81">
        <f>Фондовски!V75+Сопствени!V75+Донации!V75</f>
        <v>5890019</v>
      </c>
      <c r="W75" s="81"/>
      <c r="X75" s="81"/>
      <c r="Y75" s="81"/>
      <c r="Z75" s="81"/>
      <c r="AA75" s="81"/>
      <c r="AB75" s="81"/>
      <c r="AC75" s="81"/>
      <c r="AD75" s="81">
        <f>Фондовски!AD75+Сопствени!AD75+Донации!AD75</f>
        <v>0</v>
      </c>
      <c r="AE75" s="81"/>
      <c r="AF75" s="81"/>
      <c r="AG75" s="81"/>
      <c r="AH75" s="81"/>
      <c r="AI75" s="81"/>
      <c r="AJ75" s="81"/>
      <c r="AK75" s="81"/>
      <c r="AL75" s="81">
        <f>Фондовски!AL75+Сопствени!AL75+Донации!AL75</f>
        <v>0</v>
      </c>
      <c r="AM75" s="81"/>
      <c r="AN75" s="81"/>
      <c r="AO75" s="81"/>
      <c r="AP75" s="81"/>
      <c r="AQ75" s="81"/>
      <c r="AR75" s="81"/>
      <c r="AS75" s="81"/>
      <c r="AT75" s="81">
        <f t="shared" si="14"/>
        <v>0</v>
      </c>
      <c r="AU75" s="81"/>
      <c r="AV75" s="81"/>
      <c r="AW75" s="81"/>
      <c r="AX75" s="81"/>
      <c r="AY75" s="81"/>
      <c r="AZ75" s="81"/>
      <c r="BA75" s="82"/>
    </row>
    <row r="76" spans="2:53" ht="41.25" customHeight="1">
      <c r="B76" s="107" t="s">
        <v>51</v>
      </c>
      <c r="C76" s="108"/>
      <c r="D76" s="109"/>
      <c r="E76" s="110">
        <v>17</v>
      </c>
      <c r="F76" s="111"/>
      <c r="G76" s="112" t="s">
        <v>159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4"/>
      <c r="S76" s="80">
        <v>144</v>
      </c>
      <c r="T76" s="80"/>
      <c r="U76" s="80"/>
      <c r="V76" s="81">
        <f>Фондовски!V76+Сопствени!V76+Донации!V76</f>
        <v>2477</v>
      </c>
      <c r="W76" s="81"/>
      <c r="X76" s="81"/>
      <c r="Y76" s="81"/>
      <c r="Z76" s="81"/>
      <c r="AA76" s="81"/>
      <c r="AB76" s="81"/>
      <c r="AC76" s="81"/>
      <c r="AD76" s="81">
        <f>Фондовски!AD76+Сопствени!AD76+Донации!AD76</f>
        <v>2477</v>
      </c>
      <c r="AE76" s="81"/>
      <c r="AF76" s="81"/>
      <c r="AG76" s="81"/>
      <c r="AH76" s="81"/>
      <c r="AI76" s="81"/>
      <c r="AJ76" s="81"/>
      <c r="AK76" s="81"/>
      <c r="AL76" s="81">
        <f>Фондовски!AL76+Сопствени!AL76+Донации!AL76</f>
        <v>0</v>
      </c>
      <c r="AM76" s="81"/>
      <c r="AN76" s="81"/>
      <c r="AO76" s="81"/>
      <c r="AP76" s="81"/>
      <c r="AQ76" s="81"/>
      <c r="AR76" s="81"/>
      <c r="AS76" s="81"/>
      <c r="AT76" s="81">
        <f t="shared" si="14"/>
        <v>2477</v>
      </c>
      <c r="AU76" s="81"/>
      <c r="AV76" s="81"/>
      <c r="AW76" s="81"/>
      <c r="AX76" s="81"/>
      <c r="AY76" s="81"/>
      <c r="AZ76" s="81"/>
      <c r="BA76" s="82"/>
    </row>
    <row r="77" spans="2:53" ht="37.5" customHeight="1">
      <c r="B77" s="107" t="s">
        <v>52</v>
      </c>
      <c r="C77" s="108"/>
      <c r="D77" s="109"/>
      <c r="E77" s="122" t="s">
        <v>157</v>
      </c>
      <c r="F77" s="109"/>
      <c r="G77" s="112" t="s">
        <v>160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4"/>
      <c r="S77" s="80">
        <v>145</v>
      </c>
      <c r="T77" s="80"/>
      <c r="U77" s="80"/>
      <c r="V77" s="81">
        <f>Фондовски!V77+Сопствени!V77+Донации!V77</f>
        <v>0</v>
      </c>
      <c r="W77" s="81"/>
      <c r="X77" s="81"/>
      <c r="Y77" s="81"/>
      <c r="Z77" s="81"/>
      <c r="AA77" s="81"/>
      <c r="AB77" s="81"/>
      <c r="AC77" s="81"/>
      <c r="AD77" s="81">
        <f>Фондовски!AD77+Сопствени!AD77+Донации!AD77</f>
        <v>0</v>
      </c>
      <c r="AE77" s="81"/>
      <c r="AF77" s="81"/>
      <c r="AG77" s="81"/>
      <c r="AH77" s="81"/>
      <c r="AI77" s="81"/>
      <c r="AJ77" s="81"/>
      <c r="AK77" s="81"/>
      <c r="AL77" s="81">
        <f>Фондовски!AL77+Сопствени!AL77+Донации!AL77</f>
        <v>0</v>
      </c>
      <c r="AM77" s="81"/>
      <c r="AN77" s="81"/>
      <c r="AO77" s="81"/>
      <c r="AP77" s="81"/>
      <c r="AQ77" s="81"/>
      <c r="AR77" s="81"/>
      <c r="AS77" s="81"/>
      <c r="AT77" s="81">
        <f t="shared" si="14"/>
        <v>0</v>
      </c>
      <c r="AU77" s="81"/>
      <c r="AV77" s="81"/>
      <c r="AW77" s="81"/>
      <c r="AX77" s="81"/>
      <c r="AY77" s="81"/>
      <c r="AZ77" s="81"/>
      <c r="BA77" s="82"/>
    </row>
    <row r="78" spans="2:53" ht="24.95" customHeight="1">
      <c r="B78" s="107" t="s">
        <v>53</v>
      </c>
      <c r="C78" s="108"/>
      <c r="D78" s="109"/>
      <c r="E78" s="110">
        <v>198</v>
      </c>
      <c r="F78" s="111"/>
      <c r="G78" s="112" t="s">
        <v>161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4"/>
      <c r="S78" s="80">
        <v>146</v>
      </c>
      <c r="T78" s="80"/>
      <c r="U78" s="80"/>
      <c r="V78" s="81">
        <f>Фондовски!V78+Сопствени!V78+Донации!V78</f>
        <v>52512997.18</v>
      </c>
      <c r="W78" s="81"/>
      <c r="X78" s="81"/>
      <c r="Y78" s="81"/>
      <c r="Z78" s="81"/>
      <c r="AA78" s="81"/>
      <c r="AB78" s="81"/>
      <c r="AC78" s="81"/>
      <c r="AD78" s="81">
        <f>Фондовски!AD78+Сопствени!AD78+Донации!AD78</f>
        <v>56424205</v>
      </c>
      <c r="AE78" s="81"/>
      <c r="AF78" s="81"/>
      <c r="AG78" s="81"/>
      <c r="AH78" s="81"/>
      <c r="AI78" s="81"/>
      <c r="AJ78" s="81"/>
      <c r="AK78" s="81"/>
      <c r="AL78" s="81">
        <f>Фондовски!AL78+Сопствени!AL78+Донации!AL78</f>
        <v>0</v>
      </c>
      <c r="AM78" s="81"/>
      <c r="AN78" s="81"/>
      <c r="AO78" s="81"/>
      <c r="AP78" s="81"/>
      <c r="AQ78" s="81"/>
      <c r="AR78" s="81"/>
      <c r="AS78" s="81"/>
      <c r="AT78" s="81">
        <f t="shared" si="14"/>
        <v>56424205</v>
      </c>
      <c r="AU78" s="81"/>
      <c r="AV78" s="81"/>
      <c r="AW78" s="81"/>
      <c r="AX78" s="81"/>
      <c r="AY78" s="81"/>
      <c r="AZ78" s="81"/>
      <c r="BA78" s="82"/>
    </row>
    <row r="79" spans="2:53" ht="54.75" customHeight="1">
      <c r="B79" s="107"/>
      <c r="C79" s="108"/>
      <c r="D79" s="109"/>
      <c r="E79" s="110"/>
      <c r="F79" s="111"/>
      <c r="G79" s="112" t="s">
        <v>226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4"/>
      <c r="S79" s="80">
        <v>147</v>
      </c>
      <c r="T79" s="80"/>
      <c r="U79" s="80"/>
      <c r="V79" s="83">
        <f>V80+V81+V82+V83+V84+V85</f>
        <v>2047057</v>
      </c>
      <c r="W79" s="83"/>
      <c r="X79" s="83"/>
      <c r="Y79" s="83"/>
      <c r="Z79" s="83"/>
      <c r="AA79" s="83"/>
      <c r="AB79" s="83"/>
      <c r="AC79" s="83"/>
      <c r="AD79" s="83">
        <f t="shared" ref="AD79" si="15">AD80+AD81+AD82+AD83+AD84+AD85</f>
        <v>2554049</v>
      </c>
      <c r="AE79" s="83"/>
      <c r="AF79" s="83"/>
      <c r="AG79" s="83"/>
      <c r="AH79" s="83"/>
      <c r="AI79" s="83"/>
      <c r="AJ79" s="83"/>
      <c r="AK79" s="83"/>
      <c r="AL79" s="83">
        <f t="shared" ref="AL79" si="16">AL80+AL81+AL82+AL83+AL84+AL85</f>
        <v>629544</v>
      </c>
      <c r="AM79" s="83"/>
      <c r="AN79" s="83"/>
      <c r="AO79" s="83"/>
      <c r="AP79" s="83"/>
      <c r="AQ79" s="83"/>
      <c r="AR79" s="83"/>
      <c r="AS79" s="83"/>
      <c r="AT79" s="83">
        <f>AD79-AL79</f>
        <v>1924505</v>
      </c>
      <c r="AU79" s="83"/>
      <c r="AV79" s="83"/>
      <c r="AW79" s="83"/>
      <c r="AX79" s="83"/>
      <c r="AY79" s="83"/>
      <c r="AZ79" s="83"/>
      <c r="BA79" s="84"/>
    </row>
    <row r="80" spans="2:53" ht="24.95" customHeight="1">
      <c r="B80" s="107" t="s">
        <v>54</v>
      </c>
      <c r="C80" s="108"/>
      <c r="D80" s="109"/>
      <c r="E80" s="110">
        <v>31</v>
      </c>
      <c r="F80" s="111"/>
      <c r="G80" s="112" t="s">
        <v>168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4"/>
      <c r="S80" s="80">
        <v>148</v>
      </c>
      <c r="T80" s="80"/>
      <c r="U80" s="80"/>
      <c r="V80" s="81">
        <f>Фондовски!V80+Сопствени!V80+Донации!V80</f>
        <v>2047057</v>
      </c>
      <c r="W80" s="81"/>
      <c r="X80" s="81"/>
      <c r="Y80" s="81"/>
      <c r="Z80" s="81"/>
      <c r="AA80" s="81"/>
      <c r="AB80" s="81"/>
      <c r="AC80" s="81"/>
      <c r="AD80" s="81">
        <f>Фондовски!AD80+Сопствени!AD80+Донации!AD80</f>
        <v>1924505</v>
      </c>
      <c r="AE80" s="81"/>
      <c r="AF80" s="81"/>
      <c r="AG80" s="81"/>
      <c r="AH80" s="81"/>
      <c r="AI80" s="81"/>
      <c r="AJ80" s="81"/>
      <c r="AK80" s="81"/>
      <c r="AL80" s="81">
        <f>Фондовски!AL80+Сопствени!AL80+Донации!AL80</f>
        <v>0</v>
      </c>
      <c r="AM80" s="81"/>
      <c r="AN80" s="81"/>
      <c r="AO80" s="81"/>
      <c r="AP80" s="81"/>
      <c r="AQ80" s="81"/>
      <c r="AR80" s="81"/>
      <c r="AS80" s="81"/>
      <c r="AT80" s="81">
        <f t="shared" ref="AT80:AT85" si="17">AD80-AL80</f>
        <v>1924505</v>
      </c>
      <c r="AU80" s="81"/>
      <c r="AV80" s="81"/>
      <c r="AW80" s="81"/>
      <c r="AX80" s="81"/>
      <c r="AY80" s="81"/>
      <c r="AZ80" s="81"/>
      <c r="BA80" s="82"/>
    </row>
    <row r="81" spans="2:53" ht="24.95" customHeight="1">
      <c r="B81" s="107" t="s">
        <v>55</v>
      </c>
      <c r="C81" s="108"/>
      <c r="D81" s="109"/>
      <c r="E81" s="110">
        <v>32</v>
      </c>
      <c r="F81" s="111"/>
      <c r="G81" s="112" t="s">
        <v>169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4"/>
      <c r="S81" s="80">
        <v>149</v>
      </c>
      <c r="T81" s="80"/>
      <c r="U81" s="80"/>
      <c r="V81" s="81">
        <f>Фондовски!V81+Сопствени!V81+Донации!V81</f>
        <v>0</v>
      </c>
      <c r="W81" s="81"/>
      <c r="X81" s="81"/>
      <c r="Y81" s="81"/>
      <c r="Z81" s="81"/>
      <c r="AA81" s="81"/>
      <c r="AB81" s="81"/>
      <c r="AC81" s="81"/>
      <c r="AD81" s="81">
        <f>Фондовски!AD81+Сопствени!AD81+Донации!AD81</f>
        <v>0</v>
      </c>
      <c r="AE81" s="81"/>
      <c r="AF81" s="81"/>
      <c r="AG81" s="81"/>
      <c r="AH81" s="81"/>
      <c r="AI81" s="81"/>
      <c r="AJ81" s="81"/>
      <c r="AK81" s="81"/>
      <c r="AL81" s="81">
        <f>Фондовски!AL81+Сопствени!AL81+Донации!AL81</f>
        <v>0</v>
      </c>
      <c r="AM81" s="81"/>
      <c r="AN81" s="81"/>
      <c r="AO81" s="81"/>
      <c r="AP81" s="81"/>
      <c r="AQ81" s="81"/>
      <c r="AR81" s="81"/>
      <c r="AS81" s="81"/>
      <c r="AT81" s="81">
        <f t="shared" si="17"/>
        <v>0</v>
      </c>
      <c r="AU81" s="81"/>
      <c r="AV81" s="81"/>
      <c r="AW81" s="81"/>
      <c r="AX81" s="81"/>
      <c r="AY81" s="81"/>
      <c r="AZ81" s="81"/>
      <c r="BA81" s="82"/>
    </row>
    <row r="82" spans="2:53" ht="24.95" customHeight="1">
      <c r="B82" s="107" t="s">
        <v>56</v>
      </c>
      <c r="C82" s="108"/>
      <c r="D82" s="109"/>
      <c r="E82" s="110">
        <v>36</v>
      </c>
      <c r="F82" s="111"/>
      <c r="G82" s="112" t="s">
        <v>170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4"/>
      <c r="S82" s="80">
        <v>150</v>
      </c>
      <c r="T82" s="80"/>
      <c r="U82" s="80"/>
      <c r="V82" s="81">
        <f>Фондовски!V82+Сопствени!V82+Донации!V82</f>
        <v>0</v>
      </c>
      <c r="W82" s="81"/>
      <c r="X82" s="81"/>
      <c r="Y82" s="81"/>
      <c r="Z82" s="81"/>
      <c r="AA82" s="81"/>
      <c r="AB82" s="81"/>
      <c r="AC82" s="81"/>
      <c r="AD82" s="81">
        <f>Фондовски!AD82+Сопствени!AD82+Донации!AD82</f>
        <v>629544</v>
      </c>
      <c r="AE82" s="81"/>
      <c r="AF82" s="81"/>
      <c r="AG82" s="81"/>
      <c r="AH82" s="81"/>
      <c r="AI82" s="81"/>
      <c r="AJ82" s="81"/>
      <c r="AK82" s="81"/>
      <c r="AL82" s="81">
        <f>Фондовски!AL82+Сопствени!AL82+Донации!AL82</f>
        <v>629544</v>
      </c>
      <c r="AM82" s="81"/>
      <c r="AN82" s="81"/>
      <c r="AO82" s="81"/>
      <c r="AP82" s="81"/>
      <c r="AQ82" s="81"/>
      <c r="AR82" s="81"/>
      <c r="AS82" s="81"/>
      <c r="AT82" s="81">
        <f t="shared" si="17"/>
        <v>0</v>
      </c>
      <c r="AU82" s="81"/>
      <c r="AV82" s="81"/>
      <c r="AW82" s="81"/>
      <c r="AX82" s="81"/>
      <c r="AY82" s="81"/>
      <c r="AZ82" s="81"/>
      <c r="BA82" s="82"/>
    </row>
    <row r="83" spans="2:53" ht="24.95" customHeight="1">
      <c r="B83" s="107" t="s">
        <v>57</v>
      </c>
      <c r="C83" s="108"/>
      <c r="D83" s="109"/>
      <c r="E83" s="110">
        <v>60</v>
      </c>
      <c r="F83" s="111"/>
      <c r="G83" s="112" t="s">
        <v>171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4"/>
      <c r="S83" s="80">
        <v>151</v>
      </c>
      <c r="T83" s="80"/>
      <c r="U83" s="80"/>
      <c r="V83" s="81">
        <f>Фондовски!V83+Сопствени!V83+Донации!V83</f>
        <v>0</v>
      </c>
      <c r="W83" s="81"/>
      <c r="X83" s="81"/>
      <c r="Y83" s="81"/>
      <c r="Z83" s="81"/>
      <c r="AA83" s="81"/>
      <c r="AB83" s="81"/>
      <c r="AC83" s="81"/>
      <c r="AD83" s="81">
        <f>Фондовски!AD83+Сопствени!AD83+Донации!AD83</f>
        <v>0</v>
      </c>
      <c r="AE83" s="81"/>
      <c r="AF83" s="81"/>
      <c r="AG83" s="81"/>
      <c r="AH83" s="81"/>
      <c r="AI83" s="81"/>
      <c r="AJ83" s="81"/>
      <c r="AK83" s="81"/>
      <c r="AL83" s="81">
        <f>Фондовски!AL83+Сопствени!AL83+Донации!AL83</f>
        <v>0</v>
      </c>
      <c r="AM83" s="81"/>
      <c r="AN83" s="81"/>
      <c r="AO83" s="81"/>
      <c r="AP83" s="81"/>
      <c r="AQ83" s="81"/>
      <c r="AR83" s="81"/>
      <c r="AS83" s="81"/>
      <c r="AT83" s="81">
        <f t="shared" si="17"/>
        <v>0</v>
      </c>
      <c r="AU83" s="81"/>
      <c r="AV83" s="81"/>
      <c r="AW83" s="81"/>
      <c r="AX83" s="81"/>
      <c r="AY83" s="81"/>
      <c r="AZ83" s="81"/>
      <c r="BA83" s="82"/>
    </row>
    <row r="84" spans="2:53" ht="24.95" customHeight="1">
      <c r="B84" s="107" t="s">
        <v>58</v>
      </c>
      <c r="C84" s="108"/>
      <c r="D84" s="109"/>
      <c r="E84" s="110">
        <v>63</v>
      </c>
      <c r="F84" s="111"/>
      <c r="G84" s="112" t="s">
        <v>172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4"/>
      <c r="S84" s="80">
        <v>152</v>
      </c>
      <c r="T84" s="80"/>
      <c r="U84" s="80"/>
      <c r="V84" s="81">
        <f>Фондовски!V84+Сопствени!V84+Донации!V84</f>
        <v>0</v>
      </c>
      <c r="W84" s="81"/>
      <c r="X84" s="81"/>
      <c r="Y84" s="81"/>
      <c r="Z84" s="81"/>
      <c r="AA84" s="81"/>
      <c r="AB84" s="81"/>
      <c r="AC84" s="81"/>
      <c r="AD84" s="81">
        <f>Фондовски!AD84+Сопствени!AD84+Донации!AD84</f>
        <v>0</v>
      </c>
      <c r="AE84" s="81"/>
      <c r="AF84" s="81"/>
      <c r="AG84" s="81"/>
      <c r="AH84" s="81"/>
      <c r="AI84" s="81"/>
      <c r="AJ84" s="81"/>
      <c r="AK84" s="81"/>
      <c r="AL84" s="81">
        <f>Фондовски!AL84+Сопствени!AL84+Донации!AL84</f>
        <v>0</v>
      </c>
      <c r="AM84" s="81"/>
      <c r="AN84" s="81"/>
      <c r="AO84" s="81"/>
      <c r="AP84" s="81"/>
      <c r="AQ84" s="81"/>
      <c r="AR84" s="81"/>
      <c r="AS84" s="81"/>
      <c r="AT84" s="81">
        <f t="shared" si="17"/>
        <v>0</v>
      </c>
      <c r="AU84" s="81"/>
      <c r="AV84" s="81"/>
      <c r="AW84" s="81"/>
      <c r="AX84" s="81"/>
      <c r="AY84" s="81"/>
      <c r="AZ84" s="81"/>
      <c r="BA84" s="82"/>
    </row>
    <row r="85" spans="2:53" ht="24.95" customHeight="1">
      <c r="B85" s="107" t="s">
        <v>59</v>
      </c>
      <c r="C85" s="108"/>
      <c r="D85" s="109"/>
      <c r="E85" s="110" t="s">
        <v>162</v>
      </c>
      <c r="F85" s="111"/>
      <c r="G85" s="112" t="s">
        <v>173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4"/>
      <c r="S85" s="80">
        <v>153</v>
      </c>
      <c r="T85" s="80"/>
      <c r="U85" s="80"/>
      <c r="V85" s="81">
        <f>Фондовски!V85+Сопствени!V85+Донации!V85</f>
        <v>0</v>
      </c>
      <c r="W85" s="81"/>
      <c r="X85" s="81"/>
      <c r="Y85" s="81"/>
      <c r="Z85" s="81"/>
      <c r="AA85" s="81"/>
      <c r="AB85" s="81"/>
      <c r="AC85" s="81"/>
      <c r="AD85" s="81">
        <f>Фондовски!AD85+Сопствени!AD85+Донации!AD85</f>
        <v>0</v>
      </c>
      <c r="AE85" s="81"/>
      <c r="AF85" s="81"/>
      <c r="AG85" s="81"/>
      <c r="AH85" s="81"/>
      <c r="AI85" s="81"/>
      <c r="AJ85" s="81"/>
      <c r="AK85" s="81"/>
      <c r="AL85" s="81">
        <f>Фондовски!AL85+Сопствени!AL85+Донации!AL85</f>
        <v>0</v>
      </c>
      <c r="AM85" s="81"/>
      <c r="AN85" s="81"/>
      <c r="AO85" s="81"/>
      <c r="AP85" s="81"/>
      <c r="AQ85" s="81"/>
      <c r="AR85" s="81"/>
      <c r="AS85" s="81"/>
      <c r="AT85" s="81">
        <f t="shared" si="17"/>
        <v>0</v>
      </c>
      <c r="AU85" s="81"/>
      <c r="AV85" s="81"/>
      <c r="AW85" s="81"/>
      <c r="AX85" s="81"/>
      <c r="AY85" s="81"/>
      <c r="AZ85" s="81"/>
      <c r="BA85" s="82"/>
    </row>
    <row r="86" spans="2:53" ht="54.75" customHeight="1">
      <c r="B86" s="107"/>
      <c r="C86" s="108"/>
      <c r="D86" s="109"/>
      <c r="E86" s="110"/>
      <c r="F86" s="111"/>
      <c r="G86" s="112" t="s">
        <v>228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4"/>
      <c r="S86" s="80">
        <v>154</v>
      </c>
      <c r="T86" s="80"/>
      <c r="U86" s="80"/>
      <c r="V86" s="83">
        <f>V87+V88+V89</f>
        <v>0</v>
      </c>
      <c r="W86" s="83"/>
      <c r="X86" s="83"/>
      <c r="Y86" s="83"/>
      <c r="Z86" s="83"/>
      <c r="AA86" s="83"/>
      <c r="AB86" s="83"/>
      <c r="AC86" s="83"/>
      <c r="AD86" s="83">
        <f t="shared" ref="AD86" si="18">AD87+AD88+AD89</f>
        <v>0</v>
      </c>
      <c r="AE86" s="83"/>
      <c r="AF86" s="83"/>
      <c r="AG86" s="83"/>
      <c r="AH86" s="83"/>
      <c r="AI86" s="83"/>
      <c r="AJ86" s="83"/>
      <c r="AK86" s="83"/>
      <c r="AL86" s="83">
        <f t="shared" ref="AL86" si="19">AL87+AL88+AL89</f>
        <v>0</v>
      </c>
      <c r="AM86" s="83"/>
      <c r="AN86" s="83"/>
      <c r="AO86" s="83"/>
      <c r="AP86" s="83"/>
      <c r="AQ86" s="83"/>
      <c r="AR86" s="83"/>
      <c r="AS86" s="83"/>
      <c r="AT86" s="83">
        <f>AD86-AL86</f>
        <v>0</v>
      </c>
      <c r="AU86" s="83"/>
      <c r="AV86" s="83"/>
      <c r="AW86" s="83"/>
      <c r="AX86" s="83"/>
      <c r="AY86" s="83"/>
      <c r="AZ86" s="83"/>
      <c r="BA86" s="84"/>
    </row>
    <row r="87" spans="2:53" ht="38.25" customHeight="1">
      <c r="B87" s="107" t="s">
        <v>60</v>
      </c>
      <c r="C87" s="108"/>
      <c r="D87" s="109"/>
      <c r="E87" s="110" t="s">
        <v>163</v>
      </c>
      <c r="F87" s="111"/>
      <c r="G87" s="112" t="s">
        <v>174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4"/>
      <c r="S87" s="80">
        <v>155</v>
      </c>
      <c r="T87" s="80"/>
      <c r="U87" s="80"/>
      <c r="V87" s="81">
        <f>Фондовски!V87+Сопствени!V87+Донации!V87</f>
        <v>0</v>
      </c>
      <c r="W87" s="81"/>
      <c r="X87" s="81"/>
      <c r="Y87" s="81"/>
      <c r="Z87" s="81"/>
      <c r="AA87" s="81"/>
      <c r="AB87" s="81"/>
      <c r="AC87" s="81"/>
      <c r="AD87" s="81">
        <f>Фондовски!AD87+Сопствени!AD87+Донации!AD87</f>
        <v>0</v>
      </c>
      <c r="AE87" s="81"/>
      <c r="AF87" s="81"/>
      <c r="AG87" s="81"/>
      <c r="AH87" s="81"/>
      <c r="AI87" s="81"/>
      <c r="AJ87" s="81"/>
      <c r="AK87" s="81"/>
      <c r="AL87" s="81">
        <f>Фондовски!AL87+Сопствени!AL87+Донации!AL87</f>
        <v>0</v>
      </c>
      <c r="AM87" s="81"/>
      <c r="AN87" s="81"/>
      <c r="AO87" s="81"/>
      <c r="AP87" s="81"/>
      <c r="AQ87" s="81"/>
      <c r="AR87" s="81"/>
      <c r="AS87" s="81"/>
      <c r="AT87" s="81">
        <f t="shared" ref="AT87:AT90" si="20">AD87-AL87</f>
        <v>0</v>
      </c>
      <c r="AU87" s="81"/>
      <c r="AV87" s="81"/>
      <c r="AW87" s="81"/>
      <c r="AX87" s="81"/>
      <c r="AY87" s="81"/>
      <c r="AZ87" s="81"/>
      <c r="BA87" s="82"/>
    </row>
    <row r="88" spans="2:53" ht="24.95" customHeight="1">
      <c r="B88" s="107" t="s">
        <v>61</v>
      </c>
      <c r="C88" s="108"/>
      <c r="D88" s="109"/>
      <c r="E88" s="110" t="s">
        <v>164</v>
      </c>
      <c r="F88" s="111"/>
      <c r="G88" s="112" t="s">
        <v>175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4"/>
      <c r="S88" s="80">
        <v>156</v>
      </c>
      <c r="T88" s="80"/>
      <c r="U88" s="80"/>
      <c r="V88" s="81">
        <f>Фондовски!V88+Сопствени!V88+Донации!V88</f>
        <v>0</v>
      </c>
      <c r="W88" s="81"/>
      <c r="X88" s="81"/>
      <c r="Y88" s="81"/>
      <c r="Z88" s="81"/>
      <c r="AA88" s="81"/>
      <c r="AB88" s="81"/>
      <c r="AC88" s="81"/>
      <c r="AD88" s="81">
        <f>Фондовски!AD88+Сопствени!AD88+Донации!AD88</f>
        <v>0</v>
      </c>
      <c r="AE88" s="81"/>
      <c r="AF88" s="81"/>
      <c r="AG88" s="81"/>
      <c r="AH88" s="81"/>
      <c r="AI88" s="81"/>
      <c r="AJ88" s="81"/>
      <c r="AK88" s="81"/>
      <c r="AL88" s="81">
        <f>Фондовски!AL88+Сопствени!AL88+Донации!AL88</f>
        <v>0</v>
      </c>
      <c r="AM88" s="81"/>
      <c r="AN88" s="81"/>
      <c r="AO88" s="81"/>
      <c r="AP88" s="81"/>
      <c r="AQ88" s="81"/>
      <c r="AR88" s="81"/>
      <c r="AS88" s="81"/>
      <c r="AT88" s="81">
        <f t="shared" si="20"/>
        <v>0</v>
      </c>
      <c r="AU88" s="81"/>
      <c r="AV88" s="81"/>
      <c r="AW88" s="81"/>
      <c r="AX88" s="81"/>
      <c r="AY88" s="81"/>
      <c r="AZ88" s="81"/>
      <c r="BA88" s="82"/>
    </row>
    <row r="89" spans="2:53" ht="24.95" customHeight="1">
      <c r="B89" s="107" t="s">
        <v>62</v>
      </c>
      <c r="C89" s="108"/>
      <c r="D89" s="109"/>
      <c r="E89" s="110" t="s">
        <v>165</v>
      </c>
      <c r="F89" s="111"/>
      <c r="G89" s="112" t="s">
        <v>176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4"/>
      <c r="S89" s="80">
        <v>157</v>
      </c>
      <c r="T89" s="80"/>
      <c r="U89" s="80"/>
      <c r="V89" s="81">
        <f>Фондовски!V89+Сопствени!V89+Донации!V89</f>
        <v>0</v>
      </c>
      <c r="W89" s="81"/>
      <c r="X89" s="81"/>
      <c r="Y89" s="81"/>
      <c r="Z89" s="81"/>
      <c r="AA89" s="81"/>
      <c r="AB89" s="81"/>
      <c r="AC89" s="81"/>
      <c r="AD89" s="81">
        <f>Фондовски!AD89+Сопствени!AD89+Донации!AD89</f>
        <v>0</v>
      </c>
      <c r="AE89" s="81"/>
      <c r="AF89" s="81"/>
      <c r="AG89" s="81"/>
      <c r="AH89" s="81"/>
      <c r="AI89" s="81"/>
      <c r="AJ89" s="81"/>
      <c r="AK89" s="81"/>
      <c r="AL89" s="81">
        <f>Фондовски!AL89+Сопствени!AL89+Донации!AL89</f>
        <v>0</v>
      </c>
      <c r="AM89" s="81"/>
      <c r="AN89" s="81"/>
      <c r="AO89" s="81"/>
      <c r="AP89" s="81"/>
      <c r="AQ89" s="81"/>
      <c r="AR89" s="81"/>
      <c r="AS89" s="81"/>
      <c r="AT89" s="81">
        <f t="shared" si="20"/>
        <v>0</v>
      </c>
      <c r="AU89" s="81"/>
      <c r="AV89" s="81"/>
      <c r="AW89" s="81"/>
      <c r="AX89" s="81"/>
      <c r="AY89" s="81"/>
      <c r="AZ89" s="81"/>
      <c r="BA89" s="82"/>
    </row>
    <row r="90" spans="2:53" ht="25.5" customHeight="1">
      <c r="B90" s="121" t="s">
        <v>63</v>
      </c>
      <c r="C90" s="108"/>
      <c r="D90" s="109"/>
      <c r="E90" s="110" t="s">
        <v>166</v>
      </c>
      <c r="F90" s="111"/>
      <c r="G90" s="118" t="s">
        <v>229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20"/>
      <c r="S90" s="80">
        <v>158</v>
      </c>
      <c r="T90" s="80"/>
      <c r="U90" s="80"/>
      <c r="V90" s="81">
        <f>Фондовски!V90+Сопствени!V90+Донации!V90</f>
        <v>0</v>
      </c>
      <c r="W90" s="81"/>
      <c r="X90" s="81"/>
      <c r="Y90" s="81"/>
      <c r="Z90" s="81"/>
      <c r="AA90" s="81"/>
      <c r="AB90" s="81"/>
      <c r="AC90" s="81"/>
      <c r="AD90" s="81">
        <f>Фондовски!AD90+Сопствени!AD90+Донации!AD90</f>
        <v>0</v>
      </c>
      <c r="AE90" s="81"/>
      <c r="AF90" s="81"/>
      <c r="AG90" s="81"/>
      <c r="AH90" s="81"/>
      <c r="AI90" s="81"/>
      <c r="AJ90" s="81"/>
      <c r="AK90" s="81"/>
      <c r="AL90" s="81">
        <f>Фондовски!AL90+Сопствени!AL90+Донации!AL90</f>
        <v>0</v>
      </c>
      <c r="AM90" s="81"/>
      <c r="AN90" s="81"/>
      <c r="AO90" s="81"/>
      <c r="AP90" s="81"/>
      <c r="AQ90" s="81"/>
      <c r="AR90" s="81"/>
      <c r="AS90" s="81"/>
      <c r="AT90" s="81">
        <f t="shared" si="20"/>
        <v>0</v>
      </c>
      <c r="AU90" s="81"/>
      <c r="AV90" s="81"/>
      <c r="AW90" s="81"/>
      <c r="AX90" s="81"/>
      <c r="AY90" s="81"/>
      <c r="AZ90" s="81"/>
      <c r="BA90" s="82"/>
    </row>
    <row r="91" spans="2:53" ht="44.25" customHeight="1">
      <c r="B91" s="107"/>
      <c r="C91" s="108"/>
      <c r="D91" s="109"/>
      <c r="E91" s="110"/>
      <c r="F91" s="111"/>
      <c r="G91" s="112" t="s">
        <v>225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4"/>
      <c r="S91" s="80">
        <v>159</v>
      </c>
      <c r="T91" s="80"/>
      <c r="U91" s="80"/>
      <c r="V91" s="83">
        <f>V29+V49+V79+V86+V90</f>
        <v>135160611.26999998</v>
      </c>
      <c r="W91" s="83"/>
      <c r="X91" s="83"/>
      <c r="Y91" s="83"/>
      <c r="Z91" s="83"/>
      <c r="AA91" s="83"/>
      <c r="AB91" s="83"/>
      <c r="AC91" s="83"/>
      <c r="AD91" s="83">
        <f t="shared" ref="AD91" si="21">AD29+AD49+AD79+AD86+AD90</f>
        <v>167308147</v>
      </c>
      <c r="AE91" s="83"/>
      <c r="AF91" s="83"/>
      <c r="AG91" s="83"/>
      <c r="AH91" s="83"/>
      <c r="AI91" s="83"/>
      <c r="AJ91" s="83"/>
      <c r="AK91" s="83"/>
      <c r="AL91" s="83">
        <f t="shared" ref="AL91" si="22">AL29+AL49+AL79+AL86+AL90</f>
        <v>34905485</v>
      </c>
      <c r="AM91" s="83"/>
      <c r="AN91" s="83"/>
      <c r="AO91" s="83"/>
      <c r="AP91" s="83"/>
      <c r="AQ91" s="83"/>
      <c r="AR91" s="83"/>
      <c r="AS91" s="83"/>
      <c r="AT91" s="83">
        <f>AD91-AL91</f>
        <v>132402662</v>
      </c>
      <c r="AU91" s="83"/>
      <c r="AV91" s="83"/>
      <c r="AW91" s="83"/>
      <c r="AX91" s="83"/>
      <c r="AY91" s="83"/>
      <c r="AZ91" s="83"/>
      <c r="BA91" s="84"/>
    </row>
    <row r="92" spans="2:53" ht="32.25" customHeight="1" thickBot="1">
      <c r="B92" s="115" t="s">
        <v>64</v>
      </c>
      <c r="C92" s="116"/>
      <c r="D92" s="117"/>
      <c r="E92" s="133" t="s">
        <v>167</v>
      </c>
      <c r="F92" s="134"/>
      <c r="G92" s="135" t="s">
        <v>220</v>
      </c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7"/>
      <c r="S92" s="101">
        <v>160</v>
      </c>
      <c r="T92" s="101"/>
      <c r="U92" s="101"/>
      <c r="V92" s="102">
        <f>Фондовски!V92+Сопствени!V92+Донации!V92</f>
        <v>0</v>
      </c>
      <c r="W92" s="102"/>
      <c r="X92" s="102"/>
      <c r="Y92" s="102"/>
      <c r="Z92" s="102"/>
      <c r="AA92" s="102"/>
      <c r="AB92" s="102"/>
      <c r="AC92" s="102"/>
      <c r="AD92" s="102">
        <f>Фондовски!AD92+Сопствени!AD92+Донации!AD92</f>
        <v>0</v>
      </c>
      <c r="AE92" s="102"/>
      <c r="AF92" s="102"/>
      <c r="AG92" s="102"/>
      <c r="AH92" s="102"/>
      <c r="AI92" s="102"/>
      <c r="AJ92" s="102"/>
      <c r="AK92" s="102"/>
      <c r="AL92" s="102">
        <f>Фондовски!AL92+Сопствени!AL92+Донации!AL92</f>
        <v>0</v>
      </c>
      <c r="AM92" s="102"/>
      <c r="AN92" s="102"/>
      <c r="AO92" s="102"/>
      <c r="AP92" s="102"/>
      <c r="AQ92" s="102"/>
      <c r="AR92" s="102"/>
      <c r="AS92" s="102"/>
      <c r="AT92" s="102">
        <f t="shared" ref="AT92" si="23">AD92-AL92</f>
        <v>0</v>
      </c>
      <c r="AU92" s="102"/>
      <c r="AV92" s="102"/>
      <c r="AW92" s="102"/>
      <c r="AX92" s="102"/>
      <c r="AY92" s="102"/>
      <c r="AZ92" s="102"/>
      <c r="BA92" s="103"/>
    </row>
    <row r="93" spans="2:53" ht="6.75" customHeight="1">
      <c r="B93" s="55"/>
      <c r="C93" s="55"/>
      <c r="D93" s="55"/>
      <c r="E93" s="51"/>
      <c r="F93" s="51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3"/>
      <c r="T93" s="53"/>
      <c r="U93" s="53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</row>
    <row r="94" spans="2:53" ht="17.25" customHeight="1" thickBot="1">
      <c r="B94" s="21"/>
      <c r="D94" s="43"/>
      <c r="E94" s="43"/>
      <c r="F94" s="43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5"/>
      <c r="T94" s="45"/>
      <c r="U94" s="46"/>
      <c r="V94" s="46"/>
      <c r="W94" s="46"/>
      <c r="X94" s="46"/>
      <c r="Y94" s="46"/>
      <c r="Z94" s="46"/>
      <c r="AA94" s="46"/>
      <c r="AG94" s="87" t="s">
        <v>90</v>
      </c>
      <c r="AH94" s="87"/>
      <c r="AI94" s="87"/>
      <c r="AJ94" s="87"/>
      <c r="AK94" s="87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</row>
    <row r="95" spans="2:53" ht="18.95" customHeight="1">
      <c r="B95" s="88" t="s">
        <v>19</v>
      </c>
      <c r="C95" s="89"/>
      <c r="D95" s="89"/>
      <c r="E95" s="89" t="s">
        <v>20</v>
      </c>
      <c r="F95" s="89"/>
      <c r="G95" s="92" t="s">
        <v>21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89" t="s">
        <v>112</v>
      </c>
      <c r="T95" s="89"/>
      <c r="U95" s="89"/>
      <c r="V95" s="94" t="s">
        <v>114</v>
      </c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5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</row>
    <row r="96" spans="2:53" ht="18.95" customHeight="1">
      <c r="B96" s="90"/>
      <c r="C96" s="91"/>
      <c r="D96" s="91"/>
      <c r="E96" s="91"/>
      <c r="F96" s="91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1"/>
      <c r="T96" s="91"/>
      <c r="U96" s="91"/>
      <c r="V96" s="85" t="s">
        <v>109</v>
      </c>
      <c r="W96" s="85"/>
      <c r="X96" s="85"/>
      <c r="Y96" s="85"/>
      <c r="Z96" s="85"/>
      <c r="AA96" s="85"/>
      <c r="AB96" s="85"/>
      <c r="AC96" s="85"/>
      <c r="AD96" s="85" t="s">
        <v>177</v>
      </c>
      <c r="AE96" s="85"/>
      <c r="AF96" s="85"/>
      <c r="AG96" s="85"/>
      <c r="AH96" s="85"/>
      <c r="AI96" s="85"/>
      <c r="AJ96" s="85"/>
      <c r="AK96" s="96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</row>
    <row r="97" spans="2:59" ht="18.95" customHeight="1">
      <c r="B97" s="90"/>
      <c r="C97" s="91"/>
      <c r="D97" s="91"/>
      <c r="E97" s="91"/>
      <c r="F97" s="91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1"/>
      <c r="T97" s="91"/>
      <c r="U97" s="91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96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</row>
    <row r="98" spans="2:59" ht="19.5" customHeight="1">
      <c r="B98" s="90"/>
      <c r="C98" s="91"/>
      <c r="D98" s="91"/>
      <c r="E98" s="91"/>
      <c r="F98" s="91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1"/>
      <c r="T98" s="91"/>
      <c r="U98" s="91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96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</row>
    <row r="99" spans="2:59" s="20" customFormat="1" ht="13.5" customHeight="1">
      <c r="B99" s="104">
        <v>1</v>
      </c>
      <c r="C99" s="105"/>
      <c r="D99" s="105"/>
      <c r="E99" s="105">
        <v>2</v>
      </c>
      <c r="F99" s="105"/>
      <c r="G99" s="105">
        <v>3</v>
      </c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>
        <v>4</v>
      </c>
      <c r="T99" s="105"/>
      <c r="U99" s="105"/>
      <c r="V99" s="105">
        <v>5</v>
      </c>
      <c r="W99" s="105"/>
      <c r="X99" s="105"/>
      <c r="Y99" s="105"/>
      <c r="Z99" s="105"/>
      <c r="AA99" s="105"/>
      <c r="AB99" s="105"/>
      <c r="AC99" s="105"/>
      <c r="AD99" s="105">
        <v>6</v>
      </c>
      <c r="AE99" s="105"/>
      <c r="AF99" s="105"/>
      <c r="AG99" s="105"/>
      <c r="AH99" s="105"/>
      <c r="AI99" s="105"/>
      <c r="AJ99" s="105"/>
      <c r="AK99" s="106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/>
      <c r="BC99"/>
      <c r="BD99"/>
      <c r="BE99"/>
      <c r="BF99"/>
      <c r="BG99"/>
    </row>
    <row r="100" spans="2:59" s="21" customFormat="1" ht="61.5" customHeight="1">
      <c r="B100" s="78"/>
      <c r="C100" s="79"/>
      <c r="D100" s="79"/>
      <c r="E100" s="85"/>
      <c r="F100" s="85"/>
      <c r="G100" s="86" t="s">
        <v>178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0">
        <v>161</v>
      </c>
      <c r="T100" s="80"/>
      <c r="U100" s="80"/>
      <c r="V100" s="83">
        <f>V101+V102</f>
        <v>68525462</v>
      </c>
      <c r="W100" s="83"/>
      <c r="X100" s="83"/>
      <c r="Y100" s="83"/>
      <c r="Z100" s="83"/>
      <c r="AA100" s="83"/>
      <c r="AB100" s="83"/>
      <c r="AC100" s="83"/>
      <c r="AD100" s="83">
        <f>AD101+AD102</f>
        <v>72156067.590000004</v>
      </c>
      <c r="AE100" s="83"/>
      <c r="AF100" s="83"/>
      <c r="AG100" s="83"/>
      <c r="AH100" s="83"/>
      <c r="AI100" s="83"/>
      <c r="AJ100" s="83"/>
      <c r="AK100" s="84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</row>
    <row r="101" spans="2:59" s="21" customFormat="1" ht="27.95" customHeight="1">
      <c r="B101" s="78" t="s">
        <v>65</v>
      </c>
      <c r="C101" s="79"/>
      <c r="D101" s="79"/>
      <c r="E101" s="85">
        <v>900</v>
      </c>
      <c r="F101" s="85"/>
      <c r="G101" s="86" t="s">
        <v>179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0">
        <v>162</v>
      </c>
      <c r="T101" s="80"/>
      <c r="U101" s="80"/>
      <c r="V101" s="81">
        <f>Фондовски!V101+Сопствени!V101+Донации!V101</f>
        <v>66468636</v>
      </c>
      <c r="W101" s="81"/>
      <c r="X101" s="81"/>
      <c r="Y101" s="81"/>
      <c r="Z101" s="81"/>
      <c r="AA101" s="81"/>
      <c r="AB101" s="81"/>
      <c r="AC101" s="81"/>
      <c r="AD101" s="81">
        <f>Фондовски!AD101+Сопствени!AD101+Донации!AD101</f>
        <v>70223216.590000004</v>
      </c>
      <c r="AE101" s="81"/>
      <c r="AF101" s="81"/>
      <c r="AG101" s="81"/>
      <c r="AH101" s="81"/>
      <c r="AI101" s="81"/>
      <c r="AJ101" s="81"/>
      <c r="AK101" s="82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/>
      <c r="BC101"/>
      <c r="BD101"/>
    </row>
    <row r="102" spans="2:59" ht="59.25" customHeight="1">
      <c r="B102" s="78" t="s">
        <v>66</v>
      </c>
      <c r="C102" s="79"/>
      <c r="D102" s="79"/>
      <c r="E102" s="85">
        <v>901</v>
      </c>
      <c r="F102" s="85"/>
      <c r="G102" s="86" t="s">
        <v>180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0">
        <v>163</v>
      </c>
      <c r="T102" s="80"/>
      <c r="U102" s="80"/>
      <c r="V102" s="81">
        <f>Фондовски!V102+Сопствени!V102+Донации!V102</f>
        <v>2056826</v>
      </c>
      <c r="W102" s="81"/>
      <c r="X102" s="81"/>
      <c r="Y102" s="81"/>
      <c r="Z102" s="81"/>
      <c r="AA102" s="81"/>
      <c r="AB102" s="81"/>
      <c r="AC102" s="81"/>
      <c r="AD102" s="81">
        <f>Фондовски!AD102+Сопствени!AD102+Донации!AD102</f>
        <v>1932851</v>
      </c>
      <c r="AE102" s="81"/>
      <c r="AF102" s="81"/>
      <c r="AG102" s="81"/>
      <c r="AH102" s="81"/>
      <c r="AI102" s="81"/>
      <c r="AJ102" s="81"/>
      <c r="AK102" s="82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</row>
    <row r="103" spans="2:59" ht="27.95" customHeight="1">
      <c r="B103" s="78" t="s">
        <v>67</v>
      </c>
      <c r="C103" s="79"/>
      <c r="D103" s="79"/>
      <c r="E103" s="85">
        <v>91</v>
      </c>
      <c r="F103" s="85"/>
      <c r="G103" s="141" t="s">
        <v>181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80">
        <v>164</v>
      </c>
      <c r="T103" s="80"/>
      <c r="U103" s="80"/>
      <c r="V103" s="81">
        <f>Фондовски!V103+Сопствени!V103+Донации!V103</f>
        <v>0</v>
      </c>
      <c r="W103" s="81"/>
      <c r="X103" s="81"/>
      <c r="Y103" s="81"/>
      <c r="Z103" s="81"/>
      <c r="AA103" s="81"/>
      <c r="AB103" s="81"/>
      <c r="AC103" s="81"/>
      <c r="AD103" s="81">
        <f>Фондовски!AD103+Сопствени!AD103+Донации!AD103</f>
        <v>0</v>
      </c>
      <c r="AE103" s="81"/>
      <c r="AF103" s="81"/>
      <c r="AG103" s="81"/>
      <c r="AH103" s="81"/>
      <c r="AI103" s="81"/>
      <c r="AJ103" s="81"/>
      <c r="AK103" s="82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</row>
    <row r="104" spans="2:59" ht="40.5" customHeight="1">
      <c r="B104" s="78"/>
      <c r="C104" s="79"/>
      <c r="D104" s="79"/>
      <c r="E104" s="85"/>
      <c r="F104" s="85"/>
      <c r="G104" s="141" t="s">
        <v>216</v>
      </c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80">
        <v>165</v>
      </c>
      <c r="T104" s="80"/>
      <c r="U104" s="80"/>
      <c r="V104" s="83">
        <f>V105+V106+V107+V108+V109+V110+V111</f>
        <v>0</v>
      </c>
      <c r="W104" s="83"/>
      <c r="X104" s="83"/>
      <c r="Y104" s="83"/>
      <c r="Z104" s="83"/>
      <c r="AA104" s="83"/>
      <c r="AB104" s="83"/>
      <c r="AC104" s="83"/>
      <c r="AD104" s="83">
        <f>AD105+AD106+AD107+AD108+AD109+AD110+AD111</f>
        <v>0</v>
      </c>
      <c r="AE104" s="83"/>
      <c r="AF104" s="83"/>
      <c r="AG104" s="83"/>
      <c r="AH104" s="83"/>
      <c r="AI104" s="83"/>
      <c r="AJ104" s="83"/>
      <c r="AK104" s="84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</row>
    <row r="105" spans="2:59" ht="27.95" customHeight="1">
      <c r="B105" s="78" t="s">
        <v>68</v>
      </c>
      <c r="C105" s="79"/>
      <c r="D105" s="79"/>
      <c r="E105" s="85">
        <v>920</v>
      </c>
      <c r="F105" s="85"/>
      <c r="G105" s="86" t="s">
        <v>182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0">
        <v>166</v>
      </c>
      <c r="T105" s="80"/>
      <c r="U105" s="80"/>
      <c r="V105" s="81">
        <f>Фондовски!V105+Сопствени!V105+Донации!V105</f>
        <v>0</v>
      </c>
      <c r="W105" s="81"/>
      <c r="X105" s="81"/>
      <c r="Y105" s="81"/>
      <c r="Z105" s="81"/>
      <c r="AA105" s="81"/>
      <c r="AB105" s="81"/>
      <c r="AC105" s="81"/>
      <c r="AD105" s="81">
        <f>Фондовски!AD105+Сопствени!AD105+Донации!AD105</f>
        <v>0</v>
      </c>
      <c r="AE105" s="81"/>
      <c r="AF105" s="81"/>
      <c r="AG105" s="81"/>
      <c r="AH105" s="81"/>
      <c r="AI105" s="81"/>
      <c r="AJ105" s="81"/>
      <c r="AK105" s="82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</row>
    <row r="106" spans="2:59" ht="27.95" customHeight="1">
      <c r="B106" s="78" t="s">
        <v>69</v>
      </c>
      <c r="C106" s="79"/>
      <c r="D106" s="79"/>
      <c r="E106" s="85">
        <v>922</v>
      </c>
      <c r="F106" s="85"/>
      <c r="G106" s="86" t="s">
        <v>183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0">
        <v>167</v>
      </c>
      <c r="T106" s="80"/>
      <c r="U106" s="80"/>
      <c r="V106" s="81">
        <f>Фондовски!V106+Сопствени!V106+Донации!V106</f>
        <v>0</v>
      </c>
      <c r="W106" s="81"/>
      <c r="X106" s="81"/>
      <c r="Y106" s="81"/>
      <c r="Z106" s="81"/>
      <c r="AA106" s="81"/>
      <c r="AB106" s="81"/>
      <c r="AC106" s="81"/>
      <c r="AD106" s="81">
        <f>Фондовски!AD106+Сопствени!AD106+Донации!AD106</f>
        <v>0</v>
      </c>
      <c r="AE106" s="81"/>
      <c r="AF106" s="81"/>
      <c r="AG106" s="81"/>
      <c r="AH106" s="81"/>
      <c r="AI106" s="81"/>
      <c r="AJ106" s="81"/>
      <c r="AK106" s="82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</row>
    <row r="107" spans="2:59" ht="27.95" customHeight="1">
      <c r="B107" s="78" t="s">
        <v>71</v>
      </c>
      <c r="C107" s="79"/>
      <c r="D107" s="79"/>
      <c r="E107" s="85">
        <v>923</v>
      </c>
      <c r="F107" s="85"/>
      <c r="G107" s="86" t="s">
        <v>184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0">
        <v>168</v>
      </c>
      <c r="T107" s="80"/>
      <c r="U107" s="80"/>
      <c r="V107" s="81">
        <f>Фондовски!V107+Сопствени!V107+Донации!V107</f>
        <v>0</v>
      </c>
      <c r="W107" s="81"/>
      <c r="X107" s="81"/>
      <c r="Y107" s="81"/>
      <c r="Z107" s="81"/>
      <c r="AA107" s="81"/>
      <c r="AB107" s="81"/>
      <c r="AC107" s="81"/>
      <c r="AD107" s="81">
        <f>Фондовски!AD107+Сопствени!AD107+Донации!AD107</f>
        <v>0</v>
      </c>
      <c r="AE107" s="81"/>
      <c r="AF107" s="81"/>
      <c r="AG107" s="81"/>
      <c r="AH107" s="81"/>
      <c r="AI107" s="81"/>
      <c r="AJ107" s="81"/>
      <c r="AK107" s="82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</row>
    <row r="108" spans="2:59" ht="27.95" customHeight="1">
      <c r="B108" s="78" t="s">
        <v>72</v>
      </c>
      <c r="C108" s="79"/>
      <c r="D108" s="79"/>
      <c r="E108" s="85">
        <v>924</v>
      </c>
      <c r="F108" s="85"/>
      <c r="G108" s="86" t="s">
        <v>185</v>
      </c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0">
        <v>169</v>
      </c>
      <c r="T108" s="80"/>
      <c r="U108" s="80"/>
      <c r="V108" s="81">
        <f>Фондовски!V108+Сопствени!V108+Донации!V108</f>
        <v>0</v>
      </c>
      <c r="W108" s="81"/>
      <c r="X108" s="81"/>
      <c r="Y108" s="81"/>
      <c r="Z108" s="81"/>
      <c r="AA108" s="81"/>
      <c r="AB108" s="81"/>
      <c r="AC108" s="81"/>
      <c r="AD108" s="81">
        <f>Фондовски!AD108+Сопствени!AD108+Донации!AD108</f>
        <v>0</v>
      </c>
      <c r="AE108" s="81"/>
      <c r="AF108" s="81"/>
      <c r="AG108" s="81"/>
      <c r="AH108" s="81"/>
      <c r="AI108" s="81"/>
      <c r="AJ108" s="81"/>
      <c r="AK108" s="82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</row>
    <row r="109" spans="2:59" ht="27.95" customHeight="1">
      <c r="B109" s="78" t="s">
        <v>73</v>
      </c>
      <c r="C109" s="79"/>
      <c r="D109" s="79"/>
      <c r="E109" s="85">
        <v>925</v>
      </c>
      <c r="F109" s="85"/>
      <c r="G109" s="86" t="s">
        <v>186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0">
        <v>170</v>
      </c>
      <c r="T109" s="80"/>
      <c r="U109" s="80"/>
      <c r="V109" s="81">
        <f>Фондовски!V109+Сопствени!V109+Донации!V109</f>
        <v>0</v>
      </c>
      <c r="W109" s="81"/>
      <c r="X109" s="81"/>
      <c r="Y109" s="81"/>
      <c r="Z109" s="81"/>
      <c r="AA109" s="81"/>
      <c r="AB109" s="81"/>
      <c r="AC109" s="81"/>
      <c r="AD109" s="81">
        <f>Фондовски!AD109+Сопствени!AD109+Донации!AD109</f>
        <v>0</v>
      </c>
      <c r="AE109" s="81"/>
      <c r="AF109" s="81"/>
      <c r="AG109" s="81"/>
      <c r="AH109" s="81"/>
      <c r="AI109" s="81"/>
      <c r="AJ109" s="81"/>
      <c r="AK109" s="82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21"/>
      <c r="BC109" s="21"/>
      <c r="BD109" s="21"/>
      <c r="BE109" s="21"/>
    </row>
    <row r="110" spans="2:59" ht="39.75" customHeight="1">
      <c r="B110" s="78" t="s">
        <v>74</v>
      </c>
      <c r="C110" s="79"/>
      <c r="D110" s="79"/>
      <c r="E110" s="85">
        <v>927</v>
      </c>
      <c r="F110" s="85"/>
      <c r="G110" s="86" t="s">
        <v>187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0">
        <v>171</v>
      </c>
      <c r="T110" s="80"/>
      <c r="U110" s="80"/>
      <c r="V110" s="81">
        <f>Фондовски!V110+Сопствени!V110+Донации!V110</f>
        <v>0</v>
      </c>
      <c r="W110" s="81"/>
      <c r="X110" s="81"/>
      <c r="Y110" s="81"/>
      <c r="Z110" s="81"/>
      <c r="AA110" s="81"/>
      <c r="AB110" s="81"/>
      <c r="AC110" s="81"/>
      <c r="AD110" s="81">
        <f>Фондовски!AD110+Сопствени!AD110+Донации!AD110</f>
        <v>0</v>
      </c>
      <c r="AE110" s="81"/>
      <c r="AF110" s="81"/>
      <c r="AG110" s="81"/>
      <c r="AH110" s="81"/>
      <c r="AI110" s="81"/>
      <c r="AJ110" s="81"/>
      <c r="AK110" s="82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E110" s="21"/>
    </row>
    <row r="111" spans="2:59" ht="27.95" customHeight="1">
      <c r="B111" s="78" t="s">
        <v>75</v>
      </c>
      <c r="C111" s="79"/>
      <c r="D111" s="79"/>
      <c r="E111" s="85">
        <v>928</v>
      </c>
      <c r="F111" s="85"/>
      <c r="G111" s="86" t="s">
        <v>188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0">
        <v>172</v>
      </c>
      <c r="T111" s="80"/>
      <c r="U111" s="80"/>
      <c r="V111" s="81">
        <f>Фондовски!V111+Сопствени!V111+Донации!V111</f>
        <v>0</v>
      </c>
      <c r="W111" s="81"/>
      <c r="X111" s="81"/>
      <c r="Y111" s="81"/>
      <c r="Z111" s="81"/>
      <c r="AA111" s="81"/>
      <c r="AB111" s="81"/>
      <c r="AC111" s="81"/>
      <c r="AD111" s="81">
        <f>Фондовски!AD111+Сопствени!AD111+Донации!AD111</f>
        <v>0</v>
      </c>
      <c r="AE111" s="81"/>
      <c r="AF111" s="81"/>
      <c r="AG111" s="81"/>
      <c r="AH111" s="81"/>
      <c r="AI111" s="81"/>
      <c r="AJ111" s="81"/>
      <c r="AK111" s="82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</row>
    <row r="112" spans="2:59" ht="46.5" customHeight="1">
      <c r="B112" s="78"/>
      <c r="C112" s="79"/>
      <c r="D112" s="79"/>
      <c r="E112" s="85"/>
      <c r="F112" s="85"/>
      <c r="G112" s="86" t="s">
        <v>189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0">
        <v>173</v>
      </c>
      <c r="T112" s="80"/>
      <c r="U112" s="80"/>
      <c r="V112" s="83">
        <f>V113+V114+V126+V127+V135+V148+V149+V150+V151</f>
        <v>66621860</v>
      </c>
      <c r="W112" s="83"/>
      <c r="X112" s="83"/>
      <c r="Y112" s="83"/>
      <c r="Z112" s="83"/>
      <c r="AA112" s="83"/>
      <c r="AB112" s="83"/>
      <c r="AC112" s="83"/>
      <c r="AD112" s="83">
        <f>AD113+AD114+AD126+AD127+AD135+AD148+AD149+AD150+AD151</f>
        <v>60181334</v>
      </c>
      <c r="AE112" s="83"/>
      <c r="AF112" s="83"/>
      <c r="AG112" s="83"/>
      <c r="AH112" s="83"/>
      <c r="AI112" s="83"/>
      <c r="AJ112" s="83"/>
      <c r="AK112" s="84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</row>
    <row r="113" spans="2:59" ht="42.75" customHeight="1">
      <c r="B113" s="78" t="s">
        <v>76</v>
      </c>
      <c r="C113" s="79"/>
      <c r="D113" s="79"/>
      <c r="E113" s="85">
        <v>21</v>
      </c>
      <c r="F113" s="85"/>
      <c r="G113" s="86" t="s">
        <v>190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0">
        <v>174</v>
      </c>
      <c r="T113" s="80"/>
      <c r="U113" s="80"/>
      <c r="V113" s="81">
        <f>Фондовски!V113+Сопствени!V113+Донации!V113</f>
        <v>0</v>
      </c>
      <c r="W113" s="81"/>
      <c r="X113" s="81"/>
      <c r="Y113" s="81"/>
      <c r="Z113" s="81"/>
      <c r="AA113" s="81"/>
      <c r="AB113" s="81"/>
      <c r="AC113" s="81"/>
      <c r="AD113" s="81">
        <f>Фондовски!AD113+Сопствени!AD113+Донации!AD113</f>
        <v>0</v>
      </c>
      <c r="AE113" s="81"/>
      <c r="AF113" s="81"/>
      <c r="AG113" s="81"/>
      <c r="AH113" s="81"/>
      <c r="AI113" s="81"/>
      <c r="AJ113" s="81"/>
      <c r="AK113" s="82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</row>
    <row r="114" spans="2:59" ht="41.25" customHeight="1">
      <c r="B114" s="78"/>
      <c r="C114" s="79"/>
      <c r="D114" s="79"/>
      <c r="E114" s="85"/>
      <c r="F114" s="85"/>
      <c r="G114" s="86" t="s">
        <v>191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0">
        <v>175</v>
      </c>
      <c r="T114" s="80"/>
      <c r="U114" s="80"/>
      <c r="V114" s="81">
        <f>Фондовски!V114+Сопствени!V114+Донации!V114</f>
        <v>49483732</v>
      </c>
      <c r="W114" s="81"/>
      <c r="X114" s="81"/>
      <c r="Y114" s="81"/>
      <c r="Z114" s="81"/>
      <c r="AA114" s="81"/>
      <c r="AB114" s="81"/>
      <c r="AC114" s="81"/>
      <c r="AD114" s="81">
        <f>Фондовски!AD114+Сопствени!AD114+Донации!AD114</f>
        <v>53392128</v>
      </c>
      <c r="AE114" s="81"/>
      <c r="AF114" s="81"/>
      <c r="AG114" s="81"/>
      <c r="AH114" s="81"/>
      <c r="AI114" s="81"/>
      <c r="AJ114" s="81"/>
      <c r="AK114" s="82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</row>
    <row r="115" spans="2:59" ht="27.95" customHeight="1">
      <c r="B115" s="78" t="s">
        <v>77</v>
      </c>
      <c r="C115" s="79"/>
      <c r="D115" s="79"/>
      <c r="E115" s="85">
        <v>220</v>
      </c>
      <c r="F115" s="85"/>
      <c r="G115" s="86" t="s">
        <v>192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0">
        <v>176</v>
      </c>
      <c r="T115" s="80"/>
      <c r="U115" s="80"/>
      <c r="V115" s="81">
        <f>Фондовски!V115+Сопствени!V115+Донации!V115</f>
        <v>49483732</v>
      </c>
      <c r="W115" s="81"/>
      <c r="X115" s="81"/>
      <c r="Y115" s="81"/>
      <c r="Z115" s="81"/>
      <c r="AA115" s="81"/>
      <c r="AB115" s="81"/>
      <c r="AC115" s="81"/>
      <c r="AD115" s="81">
        <f>Фондовски!AD115+Сопствени!AD115+Донации!AD115</f>
        <v>53392128</v>
      </c>
      <c r="AE115" s="81"/>
      <c r="AF115" s="81"/>
      <c r="AG115" s="81"/>
      <c r="AH115" s="81"/>
      <c r="AI115" s="81"/>
      <c r="AJ115" s="81"/>
      <c r="AK115" s="82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</row>
    <row r="116" spans="2:59" ht="27.95" customHeight="1" thickBot="1">
      <c r="B116" s="99" t="s">
        <v>78</v>
      </c>
      <c r="C116" s="100"/>
      <c r="D116" s="100"/>
      <c r="E116" s="97">
        <v>221</v>
      </c>
      <c r="F116" s="97"/>
      <c r="G116" s="98" t="s">
        <v>193</v>
      </c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101">
        <v>177</v>
      </c>
      <c r="T116" s="101"/>
      <c r="U116" s="101"/>
      <c r="V116" s="81">
        <f>Фондовски!V116+Сопствени!V116+Донации!V116</f>
        <v>0</v>
      </c>
      <c r="W116" s="81"/>
      <c r="X116" s="81"/>
      <c r="Y116" s="81"/>
      <c r="Z116" s="81"/>
      <c r="AA116" s="81"/>
      <c r="AB116" s="81"/>
      <c r="AC116" s="81"/>
      <c r="AD116" s="81">
        <f>Фондовски!AD116+Сопствени!AD116+Донации!AD116</f>
        <v>0</v>
      </c>
      <c r="AE116" s="81"/>
      <c r="AF116" s="81"/>
      <c r="AG116" s="81"/>
      <c r="AH116" s="81"/>
      <c r="AI116" s="81"/>
      <c r="AJ116" s="81"/>
      <c r="AK116" s="82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</row>
    <row r="117" spans="2:59" ht="6.75" customHeight="1">
      <c r="B117" s="55"/>
      <c r="C117" s="55"/>
      <c r="D117" s="55"/>
      <c r="E117" s="51"/>
      <c r="F117" s="51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3"/>
      <c r="T117" s="53"/>
      <c r="U117" s="53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</row>
    <row r="118" spans="2:59" ht="17.25" customHeight="1" thickBot="1">
      <c r="B118" s="21"/>
      <c r="D118" s="43"/>
      <c r="E118" s="43"/>
      <c r="F118" s="43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5"/>
      <c r="T118" s="45"/>
      <c r="U118" s="46"/>
      <c r="V118" s="46"/>
      <c r="W118" s="46"/>
      <c r="X118" s="46"/>
      <c r="Y118" s="46"/>
      <c r="Z118" s="46"/>
      <c r="AA118" s="46"/>
      <c r="AG118" s="87" t="s">
        <v>194</v>
      </c>
      <c r="AH118" s="87"/>
      <c r="AI118" s="87"/>
      <c r="AJ118" s="87"/>
      <c r="AK118" s="87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</row>
    <row r="119" spans="2:59" ht="18.95" customHeight="1">
      <c r="B119" s="88" t="s">
        <v>19</v>
      </c>
      <c r="C119" s="89"/>
      <c r="D119" s="89"/>
      <c r="E119" s="89" t="s">
        <v>20</v>
      </c>
      <c r="F119" s="89"/>
      <c r="G119" s="92" t="s">
        <v>21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89" t="s">
        <v>112</v>
      </c>
      <c r="T119" s="89"/>
      <c r="U119" s="89"/>
      <c r="V119" s="94" t="s">
        <v>114</v>
      </c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5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</row>
    <row r="120" spans="2:59" ht="18.95" customHeight="1">
      <c r="B120" s="90"/>
      <c r="C120" s="91"/>
      <c r="D120" s="91"/>
      <c r="E120" s="91"/>
      <c r="F120" s="91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1"/>
      <c r="T120" s="91"/>
      <c r="U120" s="91"/>
      <c r="V120" s="85" t="s">
        <v>109</v>
      </c>
      <c r="W120" s="85"/>
      <c r="X120" s="85"/>
      <c r="Y120" s="85"/>
      <c r="Z120" s="85"/>
      <c r="AA120" s="85"/>
      <c r="AB120" s="85"/>
      <c r="AC120" s="85"/>
      <c r="AD120" s="85" t="s">
        <v>177</v>
      </c>
      <c r="AE120" s="85"/>
      <c r="AF120" s="85"/>
      <c r="AG120" s="85"/>
      <c r="AH120" s="85"/>
      <c r="AI120" s="85"/>
      <c r="AJ120" s="85"/>
      <c r="AK120" s="96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</row>
    <row r="121" spans="2:59" ht="18.95" customHeight="1">
      <c r="B121" s="90"/>
      <c r="C121" s="91"/>
      <c r="D121" s="91"/>
      <c r="E121" s="91"/>
      <c r="F121" s="91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1"/>
      <c r="T121" s="91"/>
      <c r="U121" s="91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96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</row>
    <row r="122" spans="2:59" ht="19.5" customHeight="1">
      <c r="B122" s="90"/>
      <c r="C122" s="91"/>
      <c r="D122" s="91"/>
      <c r="E122" s="91"/>
      <c r="F122" s="91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1"/>
      <c r="T122" s="91"/>
      <c r="U122" s="91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96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</row>
    <row r="123" spans="2:59" s="20" customFormat="1" ht="13.5" customHeight="1">
      <c r="B123" s="104">
        <v>1</v>
      </c>
      <c r="C123" s="105"/>
      <c r="D123" s="105"/>
      <c r="E123" s="105">
        <v>2</v>
      </c>
      <c r="F123" s="105"/>
      <c r="G123" s="105">
        <v>3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>
        <v>4</v>
      </c>
      <c r="T123" s="105"/>
      <c r="U123" s="105"/>
      <c r="V123" s="105">
        <v>5</v>
      </c>
      <c r="W123" s="105"/>
      <c r="X123" s="105"/>
      <c r="Y123" s="105"/>
      <c r="Z123" s="105"/>
      <c r="AA123" s="105"/>
      <c r="AB123" s="105"/>
      <c r="AC123" s="105"/>
      <c r="AD123" s="105">
        <v>6</v>
      </c>
      <c r="AE123" s="105"/>
      <c r="AF123" s="105"/>
      <c r="AG123" s="105"/>
      <c r="AH123" s="105"/>
      <c r="AI123" s="105"/>
      <c r="AJ123" s="105"/>
      <c r="AK123" s="106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/>
      <c r="BC123"/>
      <c r="BD123"/>
      <c r="BE123"/>
      <c r="BF123"/>
      <c r="BG123"/>
    </row>
    <row r="124" spans="2:59" s="21" customFormat="1" ht="56.25" customHeight="1">
      <c r="B124" s="78" t="s">
        <v>79</v>
      </c>
      <c r="C124" s="79"/>
      <c r="D124" s="79"/>
      <c r="E124" s="85">
        <v>224</v>
      </c>
      <c r="F124" s="85"/>
      <c r="G124" s="86" t="s">
        <v>197</v>
      </c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0">
        <v>178</v>
      </c>
      <c r="T124" s="80"/>
      <c r="U124" s="80"/>
      <c r="V124" s="81">
        <f>Фондовски!V124+Сопствени!V124+Донации!V124</f>
        <v>13290.51</v>
      </c>
      <c r="W124" s="81"/>
      <c r="X124" s="81"/>
      <c r="Y124" s="81"/>
      <c r="Z124" s="81"/>
      <c r="AA124" s="81"/>
      <c r="AB124" s="81"/>
      <c r="AC124" s="81"/>
      <c r="AD124" s="81">
        <f>Фондовски!AD124+Сопствени!AD124+Донации!AD124</f>
        <v>65260</v>
      </c>
      <c r="AE124" s="81"/>
      <c r="AF124" s="81"/>
      <c r="AG124" s="81"/>
      <c r="AH124" s="81"/>
      <c r="AI124" s="81"/>
      <c r="AJ124" s="81"/>
      <c r="AK124" s="82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</row>
    <row r="125" spans="2:59" ht="41.25" customHeight="1">
      <c r="B125" s="78" t="s">
        <v>80</v>
      </c>
      <c r="C125" s="79"/>
      <c r="D125" s="79"/>
      <c r="E125" s="85">
        <v>225</v>
      </c>
      <c r="F125" s="85"/>
      <c r="G125" s="86" t="s">
        <v>198</v>
      </c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0">
        <v>179</v>
      </c>
      <c r="T125" s="80"/>
      <c r="U125" s="80"/>
      <c r="V125" s="81">
        <f>Фондовски!V125+Сопствени!V125+Донации!V125</f>
        <v>0</v>
      </c>
      <c r="W125" s="81"/>
      <c r="X125" s="81"/>
      <c r="Y125" s="81"/>
      <c r="Z125" s="81"/>
      <c r="AA125" s="81"/>
      <c r="AB125" s="81"/>
      <c r="AC125" s="81"/>
      <c r="AD125" s="81">
        <f>Фондовски!AD125+Сопствени!AD125+Донации!AD125</f>
        <v>0</v>
      </c>
      <c r="AE125" s="81"/>
      <c r="AF125" s="81"/>
      <c r="AG125" s="81"/>
      <c r="AH125" s="81"/>
      <c r="AI125" s="81"/>
      <c r="AJ125" s="81"/>
      <c r="AK125" s="82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</row>
    <row r="126" spans="2:59" ht="30" customHeight="1">
      <c r="B126" s="78" t="s">
        <v>81</v>
      </c>
      <c r="C126" s="79"/>
      <c r="D126" s="79"/>
      <c r="E126" s="85">
        <v>23</v>
      </c>
      <c r="F126" s="85"/>
      <c r="G126" s="86" t="s">
        <v>199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0">
        <v>180</v>
      </c>
      <c r="T126" s="80"/>
      <c r="U126" s="80"/>
      <c r="V126" s="81">
        <f>Фондовски!V126+Сопствени!V126+Донации!V126</f>
        <v>0</v>
      </c>
      <c r="W126" s="81"/>
      <c r="X126" s="81"/>
      <c r="Y126" s="81"/>
      <c r="Z126" s="81"/>
      <c r="AA126" s="81"/>
      <c r="AB126" s="81"/>
      <c r="AC126" s="81"/>
      <c r="AD126" s="81">
        <f>Фондовски!AD126+Сопствени!AD126+Донации!AD126</f>
        <v>0</v>
      </c>
      <c r="AE126" s="81"/>
      <c r="AF126" s="81"/>
      <c r="AG126" s="81"/>
      <c r="AH126" s="81"/>
      <c r="AI126" s="81"/>
      <c r="AJ126" s="81"/>
      <c r="AK126" s="82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</row>
    <row r="127" spans="2:59" ht="46.5" customHeight="1">
      <c r="B127" s="78"/>
      <c r="C127" s="79"/>
      <c r="D127" s="79"/>
      <c r="E127" s="85"/>
      <c r="F127" s="85"/>
      <c r="G127" s="86" t="s">
        <v>200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0">
        <v>181</v>
      </c>
      <c r="T127" s="80"/>
      <c r="U127" s="80"/>
      <c r="V127" s="83">
        <f>V128+V129+V130+V131+V132+V133+V134</f>
        <v>234857</v>
      </c>
      <c r="W127" s="83"/>
      <c r="X127" s="83"/>
      <c r="Y127" s="83"/>
      <c r="Z127" s="83"/>
      <c r="AA127" s="83"/>
      <c r="AB127" s="83"/>
      <c r="AC127" s="83"/>
      <c r="AD127" s="83">
        <f>AD128+AD129+AD130+AD131+AD132+AD133+AD134</f>
        <v>155285</v>
      </c>
      <c r="AE127" s="83"/>
      <c r="AF127" s="83"/>
      <c r="AG127" s="83"/>
      <c r="AH127" s="83"/>
      <c r="AI127" s="83"/>
      <c r="AJ127" s="83"/>
      <c r="AK127" s="84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</row>
    <row r="128" spans="2:59" ht="44.25" customHeight="1">
      <c r="B128" s="78" t="s">
        <v>82</v>
      </c>
      <c r="C128" s="79"/>
      <c r="D128" s="79"/>
      <c r="E128" s="85">
        <v>240</v>
      </c>
      <c r="F128" s="85"/>
      <c r="G128" s="86" t="s">
        <v>201</v>
      </c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0">
        <v>182</v>
      </c>
      <c r="T128" s="80"/>
      <c r="U128" s="80"/>
      <c r="V128" s="81">
        <f>Фондовски!V128+Сопствени!V128+Донации!V128</f>
        <v>0</v>
      </c>
      <c r="W128" s="81"/>
      <c r="X128" s="81"/>
      <c r="Y128" s="81"/>
      <c r="Z128" s="81"/>
      <c r="AA128" s="81"/>
      <c r="AB128" s="81"/>
      <c r="AC128" s="81"/>
      <c r="AD128" s="81">
        <f>Фондовски!AD128+Сопствени!AD128+Донации!AD128</f>
        <v>0</v>
      </c>
      <c r="AE128" s="81"/>
      <c r="AF128" s="81"/>
      <c r="AG128" s="81"/>
      <c r="AH128" s="81"/>
      <c r="AI128" s="81"/>
      <c r="AJ128" s="81"/>
      <c r="AK128" s="82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</row>
    <row r="129" spans="2:53" ht="30" customHeight="1">
      <c r="B129" s="78" t="s">
        <v>83</v>
      </c>
      <c r="C129" s="79"/>
      <c r="D129" s="79"/>
      <c r="E129" s="85">
        <v>241</v>
      </c>
      <c r="F129" s="85"/>
      <c r="G129" s="86" t="s">
        <v>202</v>
      </c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0">
        <v>183</v>
      </c>
      <c r="T129" s="80"/>
      <c r="U129" s="80"/>
      <c r="V129" s="81">
        <f>Фондовски!V129+Сопствени!V129+Донации!V129</f>
        <v>0</v>
      </c>
      <c r="W129" s="81"/>
      <c r="X129" s="81"/>
      <c r="Y129" s="81"/>
      <c r="Z129" s="81"/>
      <c r="AA129" s="81"/>
      <c r="AB129" s="81"/>
      <c r="AC129" s="81"/>
      <c r="AD129" s="81">
        <f>Фондовски!AD129+Сопствени!AD129+Донации!AD129</f>
        <v>0</v>
      </c>
      <c r="AE129" s="81"/>
      <c r="AF129" s="81"/>
      <c r="AG129" s="81"/>
      <c r="AH129" s="81"/>
      <c r="AI129" s="81"/>
      <c r="AJ129" s="81"/>
      <c r="AK129" s="82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</row>
    <row r="130" spans="2:53" ht="30" customHeight="1">
      <c r="B130" s="78" t="s">
        <v>84</v>
      </c>
      <c r="C130" s="79"/>
      <c r="D130" s="79"/>
      <c r="E130" s="85">
        <v>242</v>
      </c>
      <c r="F130" s="85"/>
      <c r="G130" s="86" t="s">
        <v>203</v>
      </c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0">
        <v>184</v>
      </c>
      <c r="T130" s="80"/>
      <c r="U130" s="80"/>
      <c r="V130" s="81">
        <f>Фондовски!V130+Сопствени!V130+Донации!V130</f>
        <v>0</v>
      </c>
      <c r="W130" s="81"/>
      <c r="X130" s="81"/>
      <c r="Y130" s="81"/>
      <c r="Z130" s="81"/>
      <c r="AA130" s="81"/>
      <c r="AB130" s="81"/>
      <c r="AC130" s="81"/>
      <c r="AD130" s="81">
        <f>Фондовски!AD130+Сопствени!AD130+Донации!AD130</f>
        <v>0</v>
      </c>
      <c r="AE130" s="81"/>
      <c r="AF130" s="81"/>
      <c r="AG130" s="81"/>
      <c r="AH130" s="81"/>
      <c r="AI130" s="81"/>
      <c r="AJ130" s="81"/>
      <c r="AK130" s="82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</row>
    <row r="131" spans="2:53" ht="30" customHeight="1">
      <c r="B131" s="78" t="s">
        <v>85</v>
      </c>
      <c r="C131" s="79"/>
      <c r="D131" s="79"/>
      <c r="E131" s="85">
        <v>243</v>
      </c>
      <c r="F131" s="85"/>
      <c r="G131" s="86" t="s">
        <v>204</v>
      </c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0">
        <v>185</v>
      </c>
      <c r="T131" s="80"/>
      <c r="U131" s="80"/>
      <c r="V131" s="81">
        <f>Фондовски!V131+Сопствени!V131+Донации!V131</f>
        <v>0</v>
      </c>
      <c r="W131" s="81"/>
      <c r="X131" s="81"/>
      <c r="Y131" s="81"/>
      <c r="Z131" s="81"/>
      <c r="AA131" s="81"/>
      <c r="AB131" s="81"/>
      <c r="AC131" s="81"/>
      <c r="AD131" s="81">
        <f>Фондовски!AD131+Сопствени!AD131+Донации!AD131</f>
        <v>0</v>
      </c>
      <c r="AE131" s="81"/>
      <c r="AF131" s="81"/>
      <c r="AG131" s="81"/>
      <c r="AH131" s="81"/>
      <c r="AI131" s="81"/>
      <c r="AJ131" s="81"/>
      <c r="AK131" s="82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</row>
    <row r="132" spans="2:53" ht="30" customHeight="1">
      <c r="B132" s="78" t="s">
        <v>86</v>
      </c>
      <c r="C132" s="79"/>
      <c r="D132" s="79"/>
      <c r="E132" s="85">
        <v>245</v>
      </c>
      <c r="F132" s="85"/>
      <c r="G132" s="86" t="s">
        <v>205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0">
        <v>186</v>
      </c>
      <c r="T132" s="80"/>
      <c r="U132" s="80"/>
      <c r="V132" s="81">
        <f>Фондовски!V132+Сопствени!V132+Донации!V132</f>
        <v>0</v>
      </c>
      <c r="W132" s="81"/>
      <c r="X132" s="81"/>
      <c r="Y132" s="81"/>
      <c r="Z132" s="81"/>
      <c r="AA132" s="81"/>
      <c r="AB132" s="81"/>
      <c r="AC132" s="81"/>
      <c r="AD132" s="81">
        <f>Фондовски!AD132+Сопствени!AD132+Донации!AD132</f>
        <v>0</v>
      </c>
      <c r="AE132" s="81"/>
      <c r="AF132" s="81"/>
      <c r="AG132" s="81"/>
      <c r="AH132" s="81"/>
      <c r="AI132" s="81"/>
      <c r="AJ132" s="81"/>
      <c r="AK132" s="82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</row>
    <row r="133" spans="2:53" ht="30" customHeight="1">
      <c r="B133" s="78" t="s">
        <v>87</v>
      </c>
      <c r="C133" s="79"/>
      <c r="D133" s="79"/>
      <c r="E133" s="85">
        <v>246</v>
      </c>
      <c r="F133" s="85"/>
      <c r="G133" s="86" t="s">
        <v>206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0">
        <v>187</v>
      </c>
      <c r="T133" s="80"/>
      <c r="U133" s="80"/>
      <c r="V133" s="81">
        <f>Фондовски!V133+Сопствени!V133+Донации!V133</f>
        <v>0</v>
      </c>
      <c r="W133" s="81"/>
      <c r="X133" s="81"/>
      <c r="Y133" s="81"/>
      <c r="Z133" s="81"/>
      <c r="AA133" s="81"/>
      <c r="AB133" s="81"/>
      <c r="AC133" s="81"/>
      <c r="AD133" s="81">
        <f>Фондовски!AD133+Сопствени!AD133+Донации!AD133</f>
        <v>0</v>
      </c>
      <c r="AE133" s="81"/>
      <c r="AF133" s="81"/>
      <c r="AG133" s="81"/>
      <c r="AH133" s="81"/>
      <c r="AI133" s="81"/>
      <c r="AJ133" s="81"/>
      <c r="AK133" s="82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</row>
    <row r="134" spans="2:53" ht="30" customHeight="1">
      <c r="B134" s="78" t="s">
        <v>88</v>
      </c>
      <c r="C134" s="79"/>
      <c r="D134" s="79"/>
      <c r="E134" s="85">
        <v>247</v>
      </c>
      <c r="F134" s="85"/>
      <c r="G134" s="86" t="s">
        <v>207</v>
      </c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0">
        <v>188</v>
      </c>
      <c r="T134" s="80"/>
      <c r="U134" s="80"/>
      <c r="V134" s="81">
        <f>Фондовски!V134+Сопствени!V134+Донации!V134</f>
        <v>234857</v>
      </c>
      <c r="W134" s="81"/>
      <c r="X134" s="81"/>
      <c r="Y134" s="81"/>
      <c r="Z134" s="81"/>
      <c r="AA134" s="81"/>
      <c r="AB134" s="81"/>
      <c r="AC134" s="81"/>
      <c r="AD134" s="81">
        <f>Фондовски!AD134+Сопствени!AD134+Донации!AD134</f>
        <v>155285</v>
      </c>
      <c r="AE134" s="81"/>
      <c r="AF134" s="81"/>
      <c r="AG134" s="81"/>
      <c r="AH134" s="81"/>
      <c r="AI134" s="81"/>
      <c r="AJ134" s="81"/>
      <c r="AK134" s="82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</row>
    <row r="135" spans="2:53" ht="43.5" customHeight="1">
      <c r="B135" s="78"/>
      <c r="C135" s="79"/>
      <c r="D135" s="79"/>
      <c r="E135" s="85"/>
      <c r="F135" s="85"/>
      <c r="G135" s="86" t="s">
        <v>208</v>
      </c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0">
        <v>189</v>
      </c>
      <c r="T135" s="80"/>
      <c r="U135" s="80"/>
      <c r="V135" s="83">
        <f>V136+V137+V138+V139+V140</f>
        <v>0</v>
      </c>
      <c r="W135" s="83"/>
      <c r="X135" s="83"/>
      <c r="Y135" s="83"/>
      <c r="Z135" s="83"/>
      <c r="AA135" s="83"/>
      <c r="AB135" s="83"/>
      <c r="AC135" s="83"/>
      <c r="AD135" s="83">
        <f>AD136+AD137+AD138+AD139+AD140</f>
        <v>0</v>
      </c>
      <c r="AE135" s="83"/>
      <c r="AF135" s="83"/>
      <c r="AG135" s="83"/>
      <c r="AH135" s="83"/>
      <c r="AI135" s="83"/>
      <c r="AJ135" s="83"/>
      <c r="AK135" s="84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</row>
    <row r="136" spans="2:53" ht="30" customHeight="1">
      <c r="B136" s="78" t="s">
        <v>89</v>
      </c>
      <c r="C136" s="79"/>
      <c r="D136" s="79"/>
      <c r="E136" s="85">
        <v>250</v>
      </c>
      <c r="F136" s="85"/>
      <c r="G136" s="86" t="s">
        <v>209</v>
      </c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0">
        <v>190</v>
      </c>
      <c r="T136" s="80"/>
      <c r="U136" s="80"/>
      <c r="V136" s="81">
        <f>Фондовски!V136+Сопствени!V136+Донации!V136</f>
        <v>0</v>
      </c>
      <c r="W136" s="81"/>
      <c r="X136" s="81"/>
      <c r="Y136" s="81"/>
      <c r="Z136" s="81"/>
      <c r="AA136" s="81"/>
      <c r="AB136" s="81"/>
      <c r="AC136" s="81"/>
      <c r="AD136" s="81">
        <f>Фондовски!AD136+Сопствени!AD136+Донации!AD136</f>
        <v>0</v>
      </c>
      <c r="AE136" s="81"/>
      <c r="AF136" s="81"/>
      <c r="AG136" s="81"/>
      <c r="AH136" s="81"/>
      <c r="AI136" s="81"/>
      <c r="AJ136" s="81"/>
      <c r="AK136" s="82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</row>
    <row r="137" spans="2:53" ht="30" customHeight="1">
      <c r="B137" s="78"/>
      <c r="C137" s="79"/>
      <c r="D137" s="79"/>
      <c r="E137" s="85">
        <v>251</v>
      </c>
      <c r="F137" s="85"/>
      <c r="G137" s="86" t="s">
        <v>210</v>
      </c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0">
        <v>191</v>
      </c>
      <c r="T137" s="80"/>
      <c r="U137" s="80"/>
      <c r="V137" s="81">
        <f>Фондовски!V137+Сопствени!V137+Донации!V137</f>
        <v>0</v>
      </c>
      <c r="W137" s="81"/>
      <c r="X137" s="81"/>
      <c r="Y137" s="81"/>
      <c r="Z137" s="81"/>
      <c r="AA137" s="81"/>
      <c r="AB137" s="81"/>
      <c r="AC137" s="81"/>
      <c r="AD137" s="81">
        <f>Фондовски!AD137+Сопствени!AD137+Донации!AD137</f>
        <v>0</v>
      </c>
      <c r="AE137" s="81"/>
      <c r="AF137" s="81"/>
      <c r="AG137" s="81"/>
      <c r="AH137" s="81"/>
      <c r="AI137" s="81"/>
      <c r="AJ137" s="81"/>
      <c r="AK137" s="82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</row>
    <row r="138" spans="2:53" ht="30" customHeight="1">
      <c r="B138" s="78" t="s">
        <v>91</v>
      </c>
      <c r="C138" s="79"/>
      <c r="D138" s="79"/>
      <c r="E138" s="85">
        <v>252</v>
      </c>
      <c r="F138" s="85"/>
      <c r="G138" s="86" t="s">
        <v>211</v>
      </c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0">
        <v>192</v>
      </c>
      <c r="T138" s="80"/>
      <c r="U138" s="80"/>
      <c r="V138" s="81">
        <f>Фондовски!V138+Сопствени!V138+Донации!V138</f>
        <v>0</v>
      </c>
      <c r="W138" s="81"/>
      <c r="X138" s="81"/>
      <c r="Y138" s="81"/>
      <c r="Z138" s="81"/>
      <c r="AA138" s="81"/>
      <c r="AB138" s="81"/>
      <c r="AC138" s="81"/>
      <c r="AD138" s="81">
        <f>Фондовски!AD138+Сопствени!AD138+Донации!AD138</f>
        <v>0</v>
      </c>
      <c r="AE138" s="81"/>
      <c r="AF138" s="81"/>
      <c r="AG138" s="81"/>
      <c r="AH138" s="81"/>
      <c r="AI138" s="81"/>
      <c r="AJ138" s="81"/>
      <c r="AK138" s="82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</row>
    <row r="139" spans="2:53" ht="42" customHeight="1">
      <c r="B139" s="78" t="s">
        <v>92</v>
      </c>
      <c r="C139" s="79"/>
      <c r="D139" s="79"/>
      <c r="E139" s="85">
        <v>253</v>
      </c>
      <c r="F139" s="85"/>
      <c r="G139" s="86" t="s">
        <v>212</v>
      </c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0">
        <v>193</v>
      </c>
      <c r="T139" s="80"/>
      <c r="U139" s="80"/>
      <c r="V139" s="81">
        <f>Фондовски!V139+Сопствени!V139+Донации!V139</f>
        <v>0</v>
      </c>
      <c r="W139" s="81"/>
      <c r="X139" s="81"/>
      <c r="Y139" s="81"/>
      <c r="Z139" s="81"/>
      <c r="AA139" s="81"/>
      <c r="AB139" s="81"/>
      <c r="AC139" s="81"/>
      <c r="AD139" s="81">
        <f>Фондовски!AD139+Сопствени!AD139+Донации!AD139</f>
        <v>0</v>
      </c>
      <c r="AE139" s="81"/>
      <c r="AF139" s="81"/>
      <c r="AG139" s="81"/>
      <c r="AH139" s="81"/>
      <c r="AI139" s="81"/>
      <c r="AJ139" s="81"/>
      <c r="AK139" s="82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</row>
    <row r="140" spans="2:53" ht="38.25" customHeight="1" thickBot="1">
      <c r="B140" s="99" t="s">
        <v>93</v>
      </c>
      <c r="C140" s="100"/>
      <c r="D140" s="100"/>
      <c r="E140" s="97">
        <v>255</v>
      </c>
      <c r="F140" s="97"/>
      <c r="G140" s="98" t="s">
        <v>213</v>
      </c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101">
        <v>194</v>
      </c>
      <c r="T140" s="101"/>
      <c r="U140" s="101"/>
      <c r="V140" s="81">
        <f>Фондовски!V140+Сопствени!V140+Донации!V140</f>
        <v>0</v>
      </c>
      <c r="W140" s="81"/>
      <c r="X140" s="81"/>
      <c r="Y140" s="81"/>
      <c r="Z140" s="81"/>
      <c r="AA140" s="81"/>
      <c r="AB140" s="81"/>
      <c r="AC140" s="81"/>
      <c r="AD140" s="81">
        <f>Фондовски!AD140+Сопствени!AD140+Донации!AD140</f>
        <v>0</v>
      </c>
      <c r="AE140" s="81"/>
      <c r="AF140" s="81"/>
      <c r="AG140" s="81"/>
      <c r="AH140" s="81"/>
      <c r="AI140" s="81"/>
      <c r="AJ140" s="81"/>
      <c r="AK140" s="82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</row>
    <row r="141" spans="2:53" ht="6.75" customHeight="1">
      <c r="B141" s="55"/>
      <c r="C141" s="55"/>
      <c r="D141" s="55"/>
      <c r="E141" s="51"/>
      <c r="F141" s="51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3"/>
      <c r="T141" s="53"/>
      <c r="U141" s="53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</row>
    <row r="142" spans="2:53" ht="17.25" customHeight="1" thickBot="1">
      <c r="B142" s="21"/>
      <c r="D142" s="43"/>
      <c r="E142" s="43"/>
      <c r="F142" s="43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5"/>
      <c r="T142" s="45"/>
      <c r="U142" s="46"/>
      <c r="V142" s="46"/>
      <c r="W142" s="46"/>
      <c r="X142" s="46"/>
      <c r="Y142" s="46"/>
      <c r="Z142" s="46"/>
      <c r="AA142" s="46"/>
      <c r="AG142" s="87" t="s">
        <v>196</v>
      </c>
      <c r="AH142" s="87"/>
      <c r="AI142" s="87"/>
      <c r="AJ142" s="87"/>
      <c r="AK142" s="87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</row>
    <row r="143" spans="2:53" ht="18.95" customHeight="1">
      <c r="B143" s="88" t="s">
        <v>19</v>
      </c>
      <c r="C143" s="89"/>
      <c r="D143" s="89"/>
      <c r="E143" s="89" t="s">
        <v>20</v>
      </c>
      <c r="F143" s="89"/>
      <c r="G143" s="92" t="s">
        <v>21</v>
      </c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89" t="s">
        <v>112</v>
      </c>
      <c r="T143" s="89"/>
      <c r="U143" s="89"/>
      <c r="V143" s="94" t="s">
        <v>114</v>
      </c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5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</row>
    <row r="144" spans="2:53" ht="18.95" customHeight="1">
      <c r="B144" s="90"/>
      <c r="C144" s="91"/>
      <c r="D144" s="91"/>
      <c r="E144" s="91"/>
      <c r="F144" s="91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1"/>
      <c r="T144" s="91"/>
      <c r="U144" s="91"/>
      <c r="V144" s="85" t="s">
        <v>109</v>
      </c>
      <c r="W144" s="85"/>
      <c r="X144" s="85"/>
      <c r="Y144" s="85"/>
      <c r="Z144" s="85"/>
      <c r="AA144" s="85"/>
      <c r="AB144" s="85"/>
      <c r="AC144" s="85"/>
      <c r="AD144" s="85" t="s">
        <v>177</v>
      </c>
      <c r="AE144" s="85"/>
      <c r="AF144" s="85"/>
      <c r="AG144" s="85"/>
      <c r="AH144" s="85"/>
      <c r="AI144" s="85"/>
      <c r="AJ144" s="85"/>
      <c r="AK144" s="96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</row>
    <row r="145" spans="2:59" ht="18.95" customHeight="1">
      <c r="B145" s="90"/>
      <c r="C145" s="91"/>
      <c r="D145" s="91"/>
      <c r="E145" s="91"/>
      <c r="F145" s="91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1"/>
      <c r="T145" s="91"/>
      <c r="U145" s="91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96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</row>
    <row r="146" spans="2:59" ht="19.5" customHeight="1">
      <c r="B146" s="90"/>
      <c r="C146" s="91"/>
      <c r="D146" s="91"/>
      <c r="E146" s="91"/>
      <c r="F146" s="91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1"/>
      <c r="T146" s="91"/>
      <c r="U146" s="91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96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</row>
    <row r="147" spans="2:59" s="20" customFormat="1" ht="13.5" customHeight="1">
      <c r="B147" s="104">
        <v>1</v>
      </c>
      <c r="C147" s="105"/>
      <c r="D147" s="105"/>
      <c r="E147" s="105">
        <v>2</v>
      </c>
      <c r="F147" s="105"/>
      <c r="G147" s="105">
        <v>3</v>
      </c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>
        <v>4</v>
      </c>
      <c r="T147" s="105"/>
      <c r="U147" s="105"/>
      <c r="V147" s="105">
        <v>5</v>
      </c>
      <c r="W147" s="105"/>
      <c r="X147" s="105"/>
      <c r="Y147" s="105"/>
      <c r="Z147" s="105"/>
      <c r="AA147" s="105"/>
      <c r="AB147" s="105"/>
      <c r="AC147" s="105"/>
      <c r="AD147" s="105">
        <v>6</v>
      </c>
      <c r="AE147" s="105"/>
      <c r="AF147" s="105"/>
      <c r="AG147" s="105"/>
      <c r="AH147" s="105"/>
      <c r="AI147" s="105"/>
      <c r="AJ147" s="105"/>
      <c r="AK147" s="106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/>
      <c r="BC147"/>
      <c r="BD147"/>
      <c r="BE147"/>
      <c r="BF147"/>
      <c r="BG147"/>
    </row>
    <row r="148" spans="2:59" s="21" customFormat="1" ht="43.5" customHeight="1">
      <c r="B148" s="78">
        <v>70</v>
      </c>
      <c r="C148" s="79"/>
      <c r="D148" s="79"/>
      <c r="E148" s="85">
        <v>26</v>
      </c>
      <c r="F148" s="85"/>
      <c r="G148" s="86" t="s">
        <v>221</v>
      </c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0">
        <v>195</v>
      </c>
      <c r="T148" s="80"/>
      <c r="U148" s="80"/>
      <c r="V148" s="81">
        <f>Фондовски!V148+Сопствени!V148+Донации!V148</f>
        <v>5890019</v>
      </c>
      <c r="W148" s="81"/>
      <c r="X148" s="81"/>
      <c r="Y148" s="81"/>
      <c r="Z148" s="81"/>
      <c r="AA148" s="81"/>
      <c r="AB148" s="81"/>
      <c r="AC148" s="81"/>
      <c r="AD148" s="81">
        <f>Фондовски!AD148+Сопствени!AD148+Донации!AD148</f>
        <v>0</v>
      </c>
      <c r="AE148" s="81"/>
      <c r="AF148" s="81"/>
      <c r="AG148" s="81"/>
      <c r="AH148" s="81"/>
      <c r="AI148" s="81"/>
      <c r="AJ148" s="81"/>
      <c r="AK148" s="82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</row>
    <row r="149" spans="2:59" s="21" customFormat="1" ht="44.25" customHeight="1">
      <c r="B149" s="78" t="s">
        <v>94</v>
      </c>
      <c r="C149" s="79"/>
      <c r="D149" s="79"/>
      <c r="E149" s="85">
        <v>27</v>
      </c>
      <c r="F149" s="85"/>
      <c r="G149" s="86" t="s">
        <v>214</v>
      </c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0">
        <v>196</v>
      </c>
      <c r="T149" s="80"/>
      <c r="U149" s="80"/>
      <c r="V149" s="81">
        <f>Фондовски!V149+Сопствени!V149+Донации!V149</f>
        <v>26581</v>
      </c>
      <c r="W149" s="81"/>
      <c r="X149" s="81"/>
      <c r="Y149" s="81"/>
      <c r="Z149" s="81"/>
      <c r="AA149" s="81"/>
      <c r="AB149" s="81"/>
      <c r="AC149" s="81"/>
      <c r="AD149" s="81">
        <f>Фондовски!AD149+Сопствени!AD149+Донации!AD149</f>
        <v>26581</v>
      </c>
      <c r="AE149" s="81"/>
      <c r="AF149" s="81"/>
      <c r="AG149" s="81"/>
      <c r="AH149" s="81"/>
      <c r="AI149" s="81"/>
      <c r="AJ149" s="81"/>
      <c r="AK149" s="82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/>
      <c r="BC149"/>
      <c r="BD149"/>
    </row>
    <row r="150" spans="2:59" ht="49.5" customHeight="1">
      <c r="B150" s="78" t="s">
        <v>95</v>
      </c>
      <c r="C150" s="79"/>
      <c r="D150" s="79"/>
      <c r="E150" s="85">
        <v>28</v>
      </c>
      <c r="F150" s="85"/>
      <c r="G150" s="86" t="s">
        <v>222</v>
      </c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0">
        <v>197</v>
      </c>
      <c r="T150" s="80"/>
      <c r="U150" s="80"/>
      <c r="V150" s="81">
        <f>Фондовски!V150+Сопствени!V150+Донации!V150</f>
        <v>2688227</v>
      </c>
      <c r="W150" s="81"/>
      <c r="X150" s="81"/>
      <c r="Y150" s="81"/>
      <c r="Z150" s="81"/>
      <c r="AA150" s="81"/>
      <c r="AB150" s="81"/>
      <c r="AC150" s="81"/>
      <c r="AD150" s="81">
        <f>Фондовски!AD150+Сопствени!AD150+Донации!AD150</f>
        <v>2720063</v>
      </c>
      <c r="AE150" s="81"/>
      <c r="AF150" s="81"/>
      <c r="AG150" s="81"/>
      <c r="AH150" s="81"/>
      <c r="AI150" s="81"/>
      <c r="AJ150" s="81"/>
      <c r="AK150" s="82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</row>
    <row r="151" spans="2:59" s="21" customFormat="1" ht="44.25" customHeight="1">
      <c r="B151" s="78" t="s">
        <v>96</v>
      </c>
      <c r="C151" s="79"/>
      <c r="D151" s="79"/>
      <c r="E151" s="85">
        <v>29</v>
      </c>
      <c r="F151" s="85"/>
      <c r="G151" s="86" t="s">
        <v>215</v>
      </c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0">
        <v>198</v>
      </c>
      <c r="T151" s="80"/>
      <c r="U151" s="80"/>
      <c r="V151" s="81">
        <f>Фондовски!V151+Сопствени!V151+Донации!V151</f>
        <v>8298444</v>
      </c>
      <c r="W151" s="81"/>
      <c r="X151" s="81"/>
      <c r="Y151" s="81"/>
      <c r="Z151" s="81"/>
      <c r="AA151" s="81"/>
      <c r="AB151" s="81"/>
      <c r="AC151" s="81"/>
      <c r="AD151" s="81">
        <f>Фондовски!AD151+Сопствени!AD151+Донации!AD151</f>
        <v>3887277</v>
      </c>
      <c r="AE151" s="81"/>
      <c r="AF151" s="81"/>
      <c r="AG151" s="81"/>
      <c r="AH151" s="81"/>
      <c r="AI151" s="81"/>
      <c r="AJ151" s="81"/>
      <c r="AK151" s="82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</row>
    <row r="152" spans="2:59" s="21" customFormat="1" ht="61.5" customHeight="1">
      <c r="B152" s="78" t="s">
        <v>97</v>
      </c>
      <c r="C152" s="79"/>
      <c r="D152" s="79"/>
      <c r="E152" s="85">
        <v>98</v>
      </c>
      <c r="F152" s="85"/>
      <c r="G152" s="86" t="s">
        <v>217</v>
      </c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0">
        <v>199</v>
      </c>
      <c r="T152" s="80"/>
      <c r="U152" s="80"/>
      <c r="V152" s="81">
        <f>Фондовски!V152+Сопствени!V152+Донации!V152</f>
        <v>0</v>
      </c>
      <c r="W152" s="81"/>
      <c r="X152" s="81"/>
      <c r="Y152" s="81"/>
      <c r="Z152" s="81"/>
      <c r="AA152" s="81"/>
      <c r="AB152" s="81"/>
      <c r="AC152" s="81"/>
      <c r="AD152" s="81">
        <f>Фондовски!AD152+Сопствени!AD152+Донации!AD152</f>
        <v>0</v>
      </c>
      <c r="AE152" s="81"/>
      <c r="AF152" s="81"/>
      <c r="AG152" s="81"/>
      <c r="AH152" s="81"/>
      <c r="AI152" s="81"/>
      <c r="AJ152" s="81"/>
      <c r="AK152" s="82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</row>
    <row r="153" spans="2:59" s="21" customFormat="1" ht="48" customHeight="1">
      <c r="B153" s="78"/>
      <c r="C153" s="79"/>
      <c r="D153" s="79"/>
      <c r="E153" s="85"/>
      <c r="F153" s="85"/>
      <c r="G153" s="86" t="s">
        <v>218</v>
      </c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0">
        <v>200</v>
      </c>
      <c r="T153" s="80"/>
      <c r="U153" s="80"/>
      <c r="V153" s="83">
        <f>V100+V103+V104+V112+V152</f>
        <v>135147322</v>
      </c>
      <c r="W153" s="83"/>
      <c r="X153" s="83"/>
      <c r="Y153" s="83"/>
      <c r="Z153" s="83"/>
      <c r="AA153" s="83"/>
      <c r="AB153" s="83"/>
      <c r="AC153" s="83"/>
      <c r="AD153" s="83">
        <f>AD100+AD103+AD104+AD112+AD152</f>
        <v>132337401.59</v>
      </c>
      <c r="AE153" s="83"/>
      <c r="AF153" s="83"/>
      <c r="AG153" s="83"/>
      <c r="AH153" s="83"/>
      <c r="AI153" s="83"/>
      <c r="AJ153" s="83"/>
      <c r="AK153" s="84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/>
      <c r="BC153"/>
      <c r="BD153"/>
    </row>
    <row r="154" spans="2:59" ht="32.25" customHeight="1" thickBot="1">
      <c r="B154" s="99" t="s">
        <v>98</v>
      </c>
      <c r="C154" s="100"/>
      <c r="D154" s="100"/>
      <c r="E154" s="97" t="s">
        <v>195</v>
      </c>
      <c r="F154" s="97"/>
      <c r="G154" s="98" t="s">
        <v>219</v>
      </c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101">
        <v>201</v>
      </c>
      <c r="T154" s="101"/>
      <c r="U154" s="101"/>
      <c r="V154" s="81">
        <f>Фондовски!V154+Сопствени!V154+Донации!V154</f>
        <v>-0.17999999970197678</v>
      </c>
      <c r="W154" s="81"/>
      <c r="X154" s="81"/>
      <c r="Y154" s="81"/>
      <c r="Z154" s="81"/>
      <c r="AA154" s="81"/>
      <c r="AB154" s="81"/>
      <c r="AC154" s="81"/>
      <c r="AD154" s="81">
        <f>Фондовски!AD154+Сопствени!AD154+Донации!AD154</f>
        <v>-0.40999999642372131</v>
      </c>
      <c r="AE154" s="81"/>
      <c r="AF154" s="81"/>
      <c r="AG154" s="81"/>
      <c r="AH154" s="81"/>
      <c r="AI154" s="81"/>
      <c r="AJ154" s="81"/>
      <c r="AK154" s="82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</row>
    <row r="157" spans="2:59" ht="16.5">
      <c r="C157" s="22"/>
    </row>
    <row r="158" spans="2:59" ht="23.25">
      <c r="B158" s="75" t="s">
        <v>104</v>
      </c>
      <c r="C158" s="75"/>
      <c r="D158" s="75"/>
      <c r="E158" s="75"/>
      <c r="F158" s="72" t="s">
        <v>107</v>
      </c>
      <c r="G158" s="72"/>
      <c r="H158" s="72"/>
      <c r="I158" s="72"/>
      <c r="J158" s="72"/>
      <c r="K158" s="72"/>
      <c r="L158" s="62"/>
      <c r="N158" s="62"/>
      <c r="O158" s="74" t="s">
        <v>99</v>
      </c>
      <c r="P158" s="74"/>
      <c r="Q158" s="74"/>
      <c r="R158" s="74"/>
      <c r="S158" s="74"/>
      <c r="T158" s="74"/>
      <c r="U158" s="74"/>
      <c r="AB158" s="62"/>
      <c r="AC158" s="170" t="s">
        <v>100</v>
      </c>
      <c r="AD158" s="170"/>
      <c r="AE158" s="170"/>
      <c r="AF158" s="170"/>
      <c r="AG158" s="170"/>
      <c r="AH158" s="170"/>
      <c r="AI158" s="170"/>
      <c r="AJ158" s="170"/>
      <c r="AK158" s="170"/>
    </row>
    <row r="159" spans="2:59" ht="3" customHeight="1">
      <c r="B159" s="60"/>
      <c r="C159" s="59"/>
      <c r="D159" s="60"/>
      <c r="E159" s="60"/>
      <c r="F159" s="72" t="s">
        <v>223</v>
      </c>
      <c r="G159" s="72"/>
      <c r="H159" s="72"/>
      <c r="I159" s="72"/>
      <c r="J159" s="72"/>
      <c r="K159" s="72"/>
      <c r="O159" s="58"/>
      <c r="P159" s="58"/>
      <c r="Q159" s="58"/>
      <c r="R159" s="58"/>
      <c r="S159" s="58"/>
      <c r="T159" s="58"/>
      <c r="U159" s="58"/>
      <c r="Z159" s="23"/>
    </row>
    <row r="160" spans="2:59" ht="20.25" customHeight="1">
      <c r="B160" s="75" t="s">
        <v>105</v>
      </c>
      <c r="C160" s="75"/>
      <c r="D160" s="75"/>
      <c r="E160" s="75"/>
      <c r="F160" s="73">
        <v>42794</v>
      </c>
      <c r="G160" s="73"/>
      <c r="H160" s="73"/>
      <c r="I160" s="73"/>
      <c r="J160" s="73"/>
      <c r="K160" s="60"/>
      <c r="L160" s="62"/>
      <c r="N160" s="62"/>
      <c r="O160" s="74" t="s">
        <v>101</v>
      </c>
      <c r="P160" s="74"/>
      <c r="Q160" s="74"/>
      <c r="R160" s="74"/>
      <c r="S160" s="74"/>
      <c r="T160" s="74"/>
      <c r="U160" s="74"/>
      <c r="W160" s="76" t="s">
        <v>2</v>
      </c>
      <c r="X160" s="76"/>
    </row>
    <row r="161" spans="3:37" ht="4.5" customHeight="1">
      <c r="C161" s="59"/>
      <c r="D161" s="60"/>
      <c r="F161" s="72" t="s">
        <v>223</v>
      </c>
      <c r="G161" s="72"/>
      <c r="H161" s="72"/>
      <c r="I161" s="72"/>
      <c r="J161" s="72"/>
      <c r="K161" s="72"/>
    </row>
    <row r="162" spans="3:37" ht="8.25" customHeight="1">
      <c r="C162" s="61"/>
      <c r="D162" s="60"/>
      <c r="E162" s="60"/>
      <c r="F162" s="60"/>
      <c r="G162" s="60"/>
      <c r="H162" s="60"/>
    </row>
    <row r="163" spans="3:37" ht="18.75">
      <c r="C163" s="61"/>
      <c r="D163" s="60"/>
      <c r="E163" s="60"/>
      <c r="F163" s="60"/>
      <c r="G163" s="60"/>
      <c r="H163" s="60"/>
      <c r="L163" s="63"/>
      <c r="N163" s="63"/>
      <c r="O163" s="72" t="s">
        <v>102</v>
      </c>
      <c r="P163" s="72"/>
      <c r="Q163" s="72"/>
      <c r="R163" s="72"/>
      <c r="S163" s="72"/>
      <c r="T163" s="72"/>
      <c r="U163" s="72"/>
      <c r="Z163" s="49"/>
      <c r="AA163" s="49"/>
      <c r="AB163" s="49"/>
      <c r="AC163" s="72" t="s">
        <v>106</v>
      </c>
      <c r="AD163" s="72"/>
      <c r="AE163" s="72"/>
      <c r="AF163" s="72"/>
      <c r="AG163" s="72"/>
      <c r="AH163" s="72"/>
      <c r="AI163" s="72"/>
      <c r="AJ163" s="72"/>
      <c r="AK163" s="72"/>
    </row>
    <row r="164" spans="3:37" ht="16.5">
      <c r="C164" s="22"/>
    </row>
  </sheetData>
  <mergeCells count="807">
    <mergeCell ref="F161:K161"/>
    <mergeCell ref="O163:U163"/>
    <mergeCell ref="AC163:AK163"/>
    <mergeCell ref="B158:E158"/>
    <mergeCell ref="F158:K158"/>
    <mergeCell ref="O158:U158"/>
    <mergeCell ref="AC158:AK158"/>
    <mergeCell ref="F159:K159"/>
    <mergeCell ref="B160:E160"/>
    <mergeCell ref="F160:J160"/>
    <mergeCell ref="O160:U160"/>
    <mergeCell ref="W160:X160"/>
    <mergeCell ref="B154:D154"/>
    <mergeCell ref="E154:F154"/>
    <mergeCell ref="G154:R154"/>
    <mergeCell ref="S154:U154"/>
    <mergeCell ref="V154:AC154"/>
    <mergeCell ref="AD154:AK154"/>
    <mergeCell ref="B153:D153"/>
    <mergeCell ref="E153:F153"/>
    <mergeCell ref="G153:R153"/>
    <mergeCell ref="S153:U153"/>
    <mergeCell ref="V153:AC153"/>
    <mergeCell ref="AD153:AK153"/>
    <mergeCell ref="AL151:AS151"/>
    <mergeCell ref="AT151:BA151"/>
    <mergeCell ref="B152:D152"/>
    <mergeCell ref="E152:F152"/>
    <mergeCell ref="G152:R152"/>
    <mergeCell ref="S152:U152"/>
    <mergeCell ref="V152:AC152"/>
    <mergeCell ref="AD152:AK152"/>
    <mergeCell ref="AL152:AS152"/>
    <mergeCell ref="AT152:BA152"/>
    <mergeCell ref="B151:D151"/>
    <mergeCell ref="E151:F151"/>
    <mergeCell ref="G151:R151"/>
    <mergeCell ref="S151:U151"/>
    <mergeCell ref="V151:AC151"/>
    <mergeCell ref="AD151:AK151"/>
    <mergeCell ref="B150:D150"/>
    <mergeCell ref="E150:F150"/>
    <mergeCell ref="G150:R150"/>
    <mergeCell ref="S150:U150"/>
    <mergeCell ref="V150:AC150"/>
    <mergeCell ref="AD150:AK150"/>
    <mergeCell ref="AL148:AS148"/>
    <mergeCell ref="AT148:BA148"/>
    <mergeCell ref="B149:D149"/>
    <mergeCell ref="E149:F149"/>
    <mergeCell ref="G149:R149"/>
    <mergeCell ref="S149:U149"/>
    <mergeCell ref="V149:AC149"/>
    <mergeCell ref="AD149:AK149"/>
    <mergeCell ref="B148:D148"/>
    <mergeCell ref="E148:F148"/>
    <mergeCell ref="G148:R148"/>
    <mergeCell ref="S148:U148"/>
    <mergeCell ref="V148:AC148"/>
    <mergeCell ref="AD148:AK148"/>
    <mergeCell ref="B147:D147"/>
    <mergeCell ref="E147:F147"/>
    <mergeCell ref="G147:R147"/>
    <mergeCell ref="S147:U147"/>
    <mergeCell ref="V147:AC147"/>
    <mergeCell ref="AD147:AK147"/>
    <mergeCell ref="AG142:AK142"/>
    <mergeCell ref="B143:D146"/>
    <mergeCell ref="E143:F146"/>
    <mergeCell ref="G143:R146"/>
    <mergeCell ref="S143:U146"/>
    <mergeCell ref="V143:AK143"/>
    <mergeCell ref="V144:AC146"/>
    <mergeCell ref="AD144:AK146"/>
    <mergeCell ref="B140:D140"/>
    <mergeCell ref="E140:F140"/>
    <mergeCell ref="G140:R140"/>
    <mergeCell ref="S140:U140"/>
    <mergeCell ref="V140:AC140"/>
    <mergeCell ref="AD140:AK140"/>
    <mergeCell ref="B139:D139"/>
    <mergeCell ref="E139:F139"/>
    <mergeCell ref="G139:R139"/>
    <mergeCell ref="S139:U139"/>
    <mergeCell ref="V139:AC139"/>
    <mergeCell ref="AD139:AK139"/>
    <mergeCell ref="B138:D138"/>
    <mergeCell ref="E138:F138"/>
    <mergeCell ref="G138:R138"/>
    <mergeCell ref="S138:U138"/>
    <mergeCell ref="V138:AC138"/>
    <mergeCell ref="AD138:AK138"/>
    <mergeCell ref="B137:D137"/>
    <mergeCell ref="E137:F137"/>
    <mergeCell ref="G137:R137"/>
    <mergeCell ref="S137:U137"/>
    <mergeCell ref="V137:AC137"/>
    <mergeCell ref="AD137:AK137"/>
    <mergeCell ref="B136:D136"/>
    <mergeCell ref="E136:F136"/>
    <mergeCell ref="G136:R136"/>
    <mergeCell ref="S136:U136"/>
    <mergeCell ref="V136:AC136"/>
    <mergeCell ref="AD136:AK136"/>
    <mergeCell ref="B135:D135"/>
    <mergeCell ref="E135:F135"/>
    <mergeCell ref="G135:R135"/>
    <mergeCell ref="S135:U135"/>
    <mergeCell ref="V135:AC135"/>
    <mergeCell ref="AD135:AK135"/>
    <mergeCell ref="B134:D134"/>
    <mergeCell ref="E134:F134"/>
    <mergeCell ref="G134:R134"/>
    <mergeCell ref="S134:U134"/>
    <mergeCell ref="V134:AC134"/>
    <mergeCell ref="AD134:AK134"/>
    <mergeCell ref="B133:D133"/>
    <mergeCell ref="E133:F133"/>
    <mergeCell ref="G133:R133"/>
    <mergeCell ref="S133:U133"/>
    <mergeCell ref="V133:AC133"/>
    <mergeCell ref="AD133:AK133"/>
    <mergeCell ref="B132:D132"/>
    <mergeCell ref="E132:F132"/>
    <mergeCell ref="G132:R132"/>
    <mergeCell ref="S132:U132"/>
    <mergeCell ref="V132:AC132"/>
    <mergeCell ref="AD132:AK132"/>
    <mergeCell ref="B131:D131"/>
    <mergeCell ref="E131:F131"/>
    <mergeCell ref="G131:R131"/>
    <mergeCell ref="S131:U131"/>
    <mergeCell ref="V131:AC131"/>
    <mergeCell ref="AD131:AK131"/>
    <mergeCell ref="B130:D130"/>
    <mergeCell ref="E130:F130"/>
    <mergeCell ref="G130:R130"/>
    <mergeCell ref="S130:U130"/>
    <mergeCell ref="V130:AC130"/>
    <mergeCell ref="AD130:AK130"/>
    <mergeCell ref="B129:D129"/>
    <mergeCell ref="E129:F129"/>
    <mergeCell ref="G129:R129"/>
    <mergeCell ref="S129:U129"/>
    <mergeCell ref="V129:AC129"/>
    <mergeCell ref="AD129:AK129"/>
    <mergeCell ref="B128:D128"/>
    <mergeCell ref="E128:F128"/>
    <mergeCell ref="G128:R128"/>
    <mergeCell ref="S128:U128"/>
    <mergeCell ref="V128:AC128"/>
    <mergeCell ref="AD128:AK128"/>
    <mergeCell ref="B127:D127"/>
    <mergeCell ref="E127:F127"/>
    <mergeCell ref="G127:R127"/>
    <mergeCell ref="S127:U127"/>
    <mergeCell ref="V127:AC127"/>
    <mergeCell ref="AD127:AK127"/>
    <mergeCell ref="B126:D126"/>
    <mergeCell ref="E126:F126"/>
    <mergeCell ref="G126:R126"/>
    <mergeCell ref="S126:U126"/>
    <mergeCell ref="V126:AC126"/>
    <mergeCell ref="AD126:AK126"/>
    <mergeCell ref="AL124:AS124"/>
    <mergeCell ref="AT124:BA124"/>
    <mergeCell ref="B125:D125"/>
    <mergeCell ref="E125:F125"/>
    <mergeCell ref="G125:R125"/>
    <mergeCell ref="S125:U125"/>
    <mergeCell ref="V125:AC125"/>
    <mergeCell ref="AD125:AK125"/>
    <mergeCell ref="B124:D124"/>
    <mergeCell ref="E124:F124"/>
    <mergeCell ref="G124:R124"/>
    <mergeCell ref="S124:U124"/>
    <mergeCell ref="V124:AC124"/>
    <mergeCell ref="AD124:AK124"/>
    <mergeCell ref="B123:D123"/>
    <mergeCell ref="E123:F123"/>
    <mergeCell ref="G123:R123"/>
    <mergeCell ref="S123:U123"/>
    <mergeCell ref="V123:AC123"/>
    <mergeCell ref="AD123:AK123"/>
    <mergeCell ref="AG118:AK118"/>
    <mergeCell ref="B119:D122"/>
    <mergeCell ref="E119:F122"/>
    <mergeCell ref="G119:R122"/>
    <mergeCell ref="S119:U122"/>
    <mergeCell ref="V119:AK119"/>
    <mergeCell ref="V120:AC122"/>
    <mergeCell ref="AD120:AK122"/>
    <mergeCell ref="B116:D116"/>
    <mergeCell ref="E116:F116"/>
    <mergeCell ref="G116:R116"/>
    <mergeCell ref="S116:U116"/>
    <mergeCell ref="V116:AC116"/>
    <mergeCell ref="AD116:AK116"/>
    <mergeCell ref="AL114:AS114"/>
    <mergeCell ref="AT114:BA114"/>
    <mergeCell ref="B115:D115"/>
    <mergeCell ref="E115:F115"/>
    <mergeCell ref="G115:R115"/>
    <mergeCell ref="S115:U115"/>
    <mergeCell ref="V115:AC115"/>
    <mergeCell ref="AD115:AK115"/>
    <mergeCell ref="AL115:AS115"/>
    <mergeCell ref="AT115:BA115"/>
    <mergeCell ref="B114:D114"/>
    <mergeCell ref="E114:F114"/>
    <mergeCell ref="G114:R114"/>
    <mergeCell ref="S114:U114"/>
    <mergeCell ref="V114:AC114"/>
    <mergeCell ref="AD114:AK114"/>
    <mergeCell ref="B113:D113"/>
    <mergeCell ref="E113:F113"/>
    <mergeCell ref="G113:R113"/>
    <mergeCell ref="S113:U113"/>
    <mergeCell ref="V113:AC113"/>
    <mergeCell ref="AD113:AK113"/>
    <mergeCell ref="B112:D112"/>
    <mergeCell ref="E112:F112"/>
    <mergeCell ref="G112:R112"/>
    <mergeCell ref="S112:U112"/>
    <mergeCell ref="V112:AC112"/>
    <mergeCell ref="AD112:AK112"/>
    <mergeCell ref="B111:D111"/>
    <mergeCell ref="E111:F111"/>
    <mergeCell ref="G111:R111"/>
    <mergeCell ref="S111:U111"/>
    <mergeCell ref="V111:AC111"/>
    <mergeCell ref="AD111:AK111"/>
    <mergeCell ref="AL109:AS109"/>
    <mergeCell ref="AT109:BA109"/>
    <mergeCell ref="B110:D110"/>
    <mergeCell ref="E110:F110"/>
    <mergeCell ref="G110:R110"/>
    <mergeCell ref="S110:U110"/>
    <mergeCell ref="V110:AC110"/>
    <mergeCell ref="AD110:AK110"/>
    <mergeCell ref="B109:D109"/>
    <mergeCell ref="E109:F109"/>
    <mergeCell ref="G109:R109"/>
    <mergeCell ref="S109:U109"/>
    <mergeCell ref="V109:AC109"/>
    <mergeCell ref="AD109:AK109"/>
    <mergeCell ref="B108:D108"/>
    <mergeCell ref="E108:F108"/>
    <mergeCell ref="G108:R108"/>
    <mergeCell ref="S108:U108"/>
    <mergeCell ref="V108:AC108"/>
    <mergeCell ref="AD108:AK108"/>
    <mergeCell ref="B107:D107"/>
    <mergeCell ref="E107:F107"/>
    <mergeCell ref="G107:R107"/>
    <mergeCell ref="S107:U107"/>
    <mergeCell ref="V107:AC107"/>
    <mergeCell ref="AD107:AK107"/>
    <mergeCell ref="B106:D106"/>
    <mergeCell ref="E106:F106"/>
    <mergeCell ref="G106:R106"/>
    <mergeCell ref="S106:U106"/>
    <mergeCell ref="V106:AC106"/>
    <mergeCell ref="AD106:AK106"/>
    <mergeCell ref="B105:D105"/>
    <mergeCell ref="E105:F105"/>
    <mergeCell ref="G105:R105"/>
    <mergeCell ref="S105:U105"/>
    <mergeCell ref="V105:AC105"/>
    <mergeCell ref="AD105:AK105"/>
    <mergeCell ref="B104:D104"/>
    <mergeCell ref="E104:F104"/>
    <mergeCell ref="G104:R104"/>
    <mergeCell ref="S104:U104"/>
    <mergeCell ref="V104:AC104"/>
    <mergeCell ref="AD104:AK104"/>
    <mergeCell ref="B103:D103"/>
    <mergeCell ref="E103:F103"/>
    <mergeCell ref="G103:R103"/>
    <mergeCell ref="S103:U103"/>
    <mergeCell ref="V103:AC103"/>
    <mergeCell ref="AD103:AK103"/>
    <mergeCell ref="B102:D102"/>
    <mergeCell ref="E102:F102"/>
    <mergeCell ref="G102:R102"/>
    <mergeCell ref="S102:U102"/>
    <mergeCell ref="V102:AC102"/>
    <mergeCell ref="AD102:AK102"/>
    <mergeCell ref="AL100:AS100"/>
    <mergeCell ref="AT100:BA100"/>
    <mergeCell ref="B101:D101"/>
    <mergeCell ref="E101:F101"/>
    <mergeCell ref="G101:R101"/>
    <mergeCell ref="S101:U101"/>
    <mergeCell ref="V101:AC101"/>
    <mergeCell ref="AD101:AK101"/>
    <mergeCell ref="B100:D100"/>
    <mergeCell ref="E100:F100"/>
    <mergeCell ref="G100:R100"/>
    <mergeCell ref="S100:U100"/>
    <mergeCell ref="V100:AC100"/>
    <mergeCell ref="AD100:AK100"/>
    <mergeCell ref="B99:D99"/>
    <mergeCell ref="E99:F99"/>
    <mergeCell ref="G99:R99"/>
    <mergeCell ref="S99:U99"/>
    <mergeCell ref="V99:AC99"/>
    <mergeCell ref="AD99:AK99"/>
    <mergeCell ref="AG94:AK94"/>
    <mergeCell ref="B95:D98"/>
    <mergeCell ref="E95:F98"/>
    <mergeCell ref="G95:R98"/>
    <mergeCell ref="S95:U98"/>
    <mergeCell ref="V95:AK95"/>
    <mergeCell ref="V96:AC98"/>
    <mergeCell ref="AD96:AK98"/>
    <mergeCell ref="AL91:AS91"/>
    <mergeCell ref="AT91:BA91"/>
    <mergeCell ref="B92:D92"/>
    <mergeCell ref="E92:F92"/>
    <mergeCell ref="G92:R92"/>
    <mergeCell ref="S92:U92"/>
    <mergeCell ref="V92:AC92"/>
    <mergeCell ref="AD92:AK92"/>
    <mergeCell ref="AL92:AS92"/>
    <mergeCell ref="AT92:BA92"/>
    <mergeCell ref="B91:D91"/>
    <mergeCell ref="E91:F91"/>
    <mergeCell ref="G91:R91"/>
    <mergeCell ref="S91:U91"/>
    <mergeCell ref="V91:AC91"/>
    <mergeCell ref="AD91:AK91"/>
    <mergeCell ref="AL89:AS89"/>
    <mergeCell ref="AT89:BA89"/>
    <mergeCell ref="B90:D90"/>
    <mergeCell ref="E90:F90"/>
    <mergeCell ref="G90:R90"/>
    <mergeCell ref="S90:U90"/>
    <mergeCell ref="V90:AC90"/>
    <mergeCell ref="AD90:AK90"/>
    <mergeCell ref="AL90:AS90"/>
    <mergeCell ref="AT90:BA90"/>
    <mergeCell ref="B89:D89"/>
    <mergeCell ref="E89:F89"/>
    <mergeCell ref="G89:R89"/>
    <mergeCell ref="S89:U89"/>
    <mergeCell ref="V89:AC89"/>
    <mergeCell ref="AD89:AK89"/>
    <mergeCell ref="AL87:AS87"/>
    <mergeCell ref="AT87:BA87"/>
    <mergeCell ref="B88:D88"/>
    <mergeCell ref="E88:F88"/>
    <mergeCell ref="G88:R88"/>
    <mergeCell ref="S88:U88"/>
    <mergeCell ref="V88:AC88"/>
    <mergeCell ref="AD88:AK88"/>
    <mergeCell ref="AL88:AS88"/>
    <mergeCell ref="AT88:BA88"/>
    <mergeCell ref="B87:D87"/>
    <mergeCell ref="E87:F87"/>
    <mergeCell ref="G87:R87"/>
    <mergeCell ref="S87:U87"/>
    <mergeCell ref="V87:AC87"/>
    <mergeCell ref="AD87:AK87"/>
    <mergeCell ref="AL85:AS85"/>
    <mergeCell ref="AT85:BA85"/>
    <mergeCell ref="B86:D86"/>
    <mergeCell ref="E86:F86"/>
    <mergeCell ref="G86:R86"/>
    <mergeCell ref="S86:U86"/>
    <mergeCell ref="V86:AC86"/>
    <mergeCell ref="AD86:AK86"/>
    <mergeCell ref="AL86:AS86"/>
    <mergeCell ref="AT86:BA86"/>
    <mergeCell ref="B85:D85"/>
    <mergeCell ref="E85:F85"/>
    <mergeCell ref="G85:R85"/>
    <mergeCell ref="S85:U85"/>
    <mergeCell ref="V85:AC85"/>
    <mergeCell ref="AD85:AK85"/>
    <mergeCell ref="AL83:AS83"/>
    <mergeCell ref="AT83:BA83"/>
    <mergeCell ref="B84:D84"/>
    <mergeCell ref="E84:F84"/>
    <mergeCell ref="G84:R84"/>
    <mergeCell ref="S84:U84"/>
    <mergeCell ref="V84:AC84"/>
    <mergeCell ref="AD84:AK84"/>
    <mergeCell ref="AL84:AS84"/>
    <mergeCell ref="AT84:BA84"/>
    <mergeCell ref="B83:D83"/>
    <mergeCell ref="E83:F83"/>
    <mergeCell ref="G83:R83"/>
    <mergeCell ref="S83:U83"/>
    <mergeCell ref="V83:AC83"/>
    <mergeCell ref="AD83:AK83"/>
    <mergeCell ref="AL81:AS81"/>
    <mergeCell ref="AT81:BA81"/>
    <mergeCell ref="B82:D82"/>
    <mergeCell ref="E82:F82"/>
    <mergeCell ref="G82:R82"/>
    <mergeCell ref="S82:U82"/>
    <mergeCell ref="V82:AC82"/>
    <mergeCell ref="AD82:AK82"/>
    <mergeCell ref="AL82:AS82"/>
    <mergeCell ref="AT82:BA82"/>
    <mergeCell ref="B81:D81"/>
    <mergeCell ref="E81:F81"/>
    <mergeCell ref="G81:R81"/>
    <mergeCell ref="S81:U81"/>
    <mergeCell ref="V81:AC81"/>
    <mergeCell ref="AD81:AK81"/>
    <mergeCell ref="AL79:AS79"/>
    <mergeCell ref="AT79:BA79"/>
    <mergeCell ref="B80:D80"/>
    <mergeCell ref="E80:F80"/>
    <mergeCell ref="G80:R80"/>
    <mergeCell ref="S80:U80"/>
    <mergeCell ref="V80:AC80"/>
    <mergeCell ref="AD80:AK80"/>
    <mergeCell ref="AL80:AS80"/>
    <mergeCell ref="AT80:BA80"/>
    <mergeCell ref="B79:D79"/>
    <mergeCell ref="E79:F79"/>
    <mergeCell ref="G79:R79"/>
    <mergeCell ref="S79:U79"/>
    <mergeCell ref="V79:AC79"/>
    <mergeCell ref="AD79:AK79"/>
    <mergeCell ref="AL77:AS77"/>
    <mergeCell ref="AT77:BA77"/>
    <mergeCell ref="B78:D78"/>
    <mergeCell ref="E78:F78"/>
    <mergeCell ref="G78:R78"/>
    <mergeCell ref="S78:U78"/>
    <mergeCell ref="V78:AC78"/>
    <mergeCell ref="AD78:AK78"/>
    <mergeCell ref="AL78:AS78"/>
    <mergeCell ref="AT78:BA78"/>
    <mergeCell ref="B77:D77"/>
    <mergeCell ref="E77:F77"/>
    <mergeCell ref="G77:R77"/>
    <mergeCell ref="S77:U77"/>
    <mergeCell ref="V77:AC77"/>
    <mergeCell ref="AD77:AK77"/>
    <mergeCell ref="AL75:AS75"/>
    <mergeCell ref="AT75:BA75"/>
    <mergeCell ref="B76:D76"/>
    <mergeCell ref="E76:F76"/>
    <mergeCell ref="G76:R76"/>
    <mergeCell ref="S76:U76"/>
    <mergeCell ref="V76:AC76"/>
    <mergeCell ref="AD76:AK76"/>
    <mergeCell ref="AL76:AS76"/>
    <mergeCell ref="AT76:BA76"/>
    <mergeCell ref="B75:D75"/>
    <mergeCell ref="E75:F75"/>
    <mergeCell ref="G75:R75"/>
    <mergeCell ref="S75:U75"/>
    <mergeCell ref="V75:AC75"/>
    <mergeCell ref="AD75:AK75"/>
    <mergeCell ref="B73:D73"/>
    <mergeCell ref="E73:F73"/>
    <mergeCell ref="G73:R73"/>
    <mergeCell ref="S73:U73"/>
    <mergeCell ref="V73:AC73"/>
    <mergeCell ref="AD73:AK73"/>
    <mergeCell ref="AL73:AS73"/>
    <mergeCell ref="AT73:BA73"/>
    <mergeCell ref="B74:D74"/>
    <mergeCell ref="E74:F74"/>
    <mergeCell ref="G74:R74"/>
    <mergeCell ref="S74:U74"/>
    <mergeCell ref="V74:AC74"/>
    <mergeCell ref="AD74:AK74"/>
    <mergeCell ref="AL74:AS74"/>
    <mergeCell ref="AT74:BA74"/>
    <mergeCell ref="AL66:AS66"/>
    <mergeCell ref="AT66:BA66"/>
    <mergeCell ref="AW68:BA68"/>
    <mergeCell ref="B69:D72"/>
    <mergeCell ref="E69:F72"/>
    <mergeCell ref="G69:R72"/>
    <mergeCell ref="S69:U72"/>
    <mergeCell ref="V69:BA69"/>
    <mergeCell ref="V70:AC72"/>
    <mergeCell ref="AD70:BA70"/>
    <mergeCell ref="B66:D66"/>
    <mergeCell ref="E66:F66"/>
    <mergeCell ref="G66:R66"/>
    <mergeCell ref="S66:U66"/>
    <mergeCell ref="V66:AC66"/>
    <mergeCell ref="AD66:AK66"/>
    <mergeCell ref="AD71:AK72"/>
    <mergeCell ref="AL71:AS72"/>
    <mergeCell ref="AT71:BA72"/>
    <mergeCell ref="AL64:AS64"/>
    <mergeCell ref="AT64:BA64"/>
    <mergeCell ref="B65:D65"/>
    <mergeCell ref="E65:F65"/>
    <mergeCell ref="G65:R65"/>
    <mergeCell ref="S65:U65"/>
    <mergeCell ref="V65:AC65"/>
    <mergeCell ref="AD65:AK65"/>
    <mergeCell ref="AL65:AS65"/>
    <mergeCell ref="AT65:BA65"/>
    <mergeCell ref="B64:D64"/>
    <mergeCell ref="E64:F64"/>
    <mergeCell ref="G64:R64"/>
    <mergeCell ref="S64:U64"/>
    <mergeCell ref="V64:AC64"/>
    <mergeCell ref="AD64:AK64"/>
    <mergeCell ref="AL62:AS62"/>
    <mergeCell ref="AT62:BA62"/>
    <mergeCell ref="B63:D63"/>
    <mergeCell ref="E63:F63"/>
    <mergeCell ref="G63:R63"/>
    <mergeCell ref="S63:U63"/>
    <mergeCell ref="V63:AC63"/>
    <mergeCell ref="AD63:AK63"/>
    <mergeCell ref="AL63:AS63"/>
    <mergeCell ref="AT63:BA63"/>
    <mergeCell ref="B62:D62"/>
    <mergeCell ref="E62:F62"/>
    <mergeCell ref="G62:R62"/>
    <mergeCell ref="S62:U62"/>
    <mergeCell ref="V62:AC62"/>
    <mergeCell ref="AD62:AK62"/>
    <mergeCell ref="AL60:AS60"/>
    <mergeCell ref="AT60:BA60"/>
    <mergeCell ref="B61:D61"/>
    <mergeCell ref="E61:F61"/>
    <mergeCell ref="G61:R61"/>
    <mergeCell ref="S61:U61"/>
    <mergeCell ref="V61:AC61"/>
    <mergeCell ref="AD61:AK61"/>
    <mergeCell ref="AL61:AS61"/>
    <mergeCell ref="AT61:BA61"/>
    <mergeCell ref="B60:D60"/>
    <mergeCell ref="E60:F60"/>
    <mergeCell ref="G60:R60"/>
    <mergeCell ref="S60:U60"/>
    <mergeCell ref="V60:AC60"/>
    <mergeCell ref="AD60:AK60"/>
    <mergeCell ref="AL58:AS58"/>
    <mergeCell ref="AT58:BA58"/>
    <mergeCell ref="B59:D59"/>
    <mergeCell ref="E59:F59"/>
    <mergeCell ref="G59:R59"/>
    <mergeCell ref="S59:U59"/>
    <mergeCell ref="V59:AC59"/>
    <mergeCell ref="AD59:AK59"/>
    <mergeCell ref="AL59:AS59"/>
    <mergeCell ref="AT59:BA59"/>
    <mergeCell ref="B58:D58"/>
    <mergeCell ref="E58:F58"/>
    <mergeCell ref="G58:R58"/>
    <mergeCell ref="S58:U58"/>
    <mergeCell ref="V58:AC58"/>
    <mergeCell ref="AD58:AK58"/>
    <mergeCell ref="AL56:AS56"/>
    <mergeCell ref="AT56:BA56"/>
    <mergeCell ref="B57:D57"/>
    <mergeCell ref="E57:F57"/>
    <mergeCell ref="G57:R57"/>
    <mergeCell ref="S57:U57"/>
    <mergeCell ref="V57:AC57"/>
    <mergeCell ref="AD57:AK57"/>
    <mergeCell ref="AL57:AS57"/>
    <mergeCell ref="AT57:BA57"/>
    <mergeCell ref="B56:D56"/>
    <mergeCell ref="E56:F56"/>
    <mergeCell ref="G56:R56"/>
    <mergeCell ref="S56:U56"/>
    <mergeCell ref="V56:AC56"/>
    <mergeCell ref="AD56:AK56"/>
    <mergeCell ref="AL54:AS54"/>
    <mergeCell ref="AT54:BA54"/>
    <mergeCell ref="B55:D55"/>
    <mergeCell ref="E55:F55"/>
    <mergeCell ref="G55:R55"/>
    <mergeCell ref="S55:U55"/>
    <mergeCell ref="V55:AC55"/>
    <mergeCell ref="AD55:AK55"/>
    <mergeCell ref="AL55:AS55"/>
    <mergeCell ref="AT55:BA55"/>
    <mergeCell ref="B54:D54"/>
    <mergeCell ref="E54:F54"/>
    <mergeCell ref="G54:R54"/>
    <mergeCell ref="S54:U54"/>
    <mergeCell ref="V54:AC54"/>
    <mergeCell ref="AD54:AK54"/>
    <mergeCell ref="AL52:AS52"/>
    <mergeCell ref="AT52:BA52"/>
    <mergeCell ref="B53:D53"/>
    <mergeCell ref="E53:F53"/>
    <mergeCell ref="G53:R53"/>
    <mergeCell ref="S53:U53"/>
    <mergeCell ref="V53:AC53"/>
    <mergeCell ref="AD53:AK53"/>
    <mergeCell ref="AL53:AS53"/>
    <mergeCell ref="AT53:BA53"/>
    <mergeCell ref="B52:D52"/>
    <mergeCell ref="E52:F52"/>
    <mergeCell ref="G52:R52"/>
    <mergeCell ref="S52:U52"/>
    <mergeCell ref="V52:AC52"/>
    <mergeCell ref="AD52:AK52"/>
    <mergeCell ref="AL50:AS50"/>
    <mergeCell ref="AT50:BA50"/>
    <mergeCell ref="B51:D51"/>
    <mergeCell ref="E51:F51"/>
    <mergeCell ref="G51:R51"/>
    <mergeCell ref="S51:U51"/>
    <mergeCell ref="V51:AC51"/>
    <mergeCell ref="AD51:AK51"/>
    <mergeCell ref="AL51:AS51"/>
    <mergeCell ref="AT51:BA51"/>
    <mergeCell ref="B50:D50"/>
    <mergeCell ref="E50:F50"/>
    <mergeCell ref="G50:R50"/>
    <mergeCell ref="S50:U50"/>
    <mergeCell ref="V50:AC50"/>
    <mergeCell ref="AD50:AK50"/>
    <mergeCell ref="B49:D49"/>
    <mergeCell ref="E49:F49"/>
    <mergeCell ref="G49:R49"/>
    <mergeCell ref="S49:U49"/>
    <mergeCell ref="V49:AC49"/>
    <mergeCell ref="AD49:AK49"/>
    <mergeCell ref="AL49:AS49"/>
    <mergeCell ref="AT49:BA49"/>
    <mergeCell ref="B48:D48"/>
    <mergeCell ref="E48:F48"/>
    <mergeCell ref="G48:R48"/>
    <mergeCell ref="S48:U48"/>
    <mergeCell ref="V48:AC48"/>
    <mergeCell ref="AD48:AK48"/>
    <mergeCell ref="B47:D47"/>
    <mergeCell ref="E47:F47"/>
    <mergeCell ref="G47:R47"/>
    <mergeCell ref="S47:U47"/>
    <mergeCell ref="V47:AC47"/>
    <mergeCell ref="AD47:AK47"/>
    <mergeCell ref="AL47:AS47"/>
    <mergeCell ref="AT47:BA47"/>
    <mergeCell ref="AL48:AS48"/>
    <mergeCell ref="AT48:BA48"/>
    <mergeCell ref="AW42:BA42"/>
    <mergeCell ref="B43:D46"/>
    <mergeCell ref="E43:F46"/>
    <mergeCell ref="G43:R46"/>
    <mergeCell ref="S43:U46"/>
    <mergeCell ref="V43:BA43"/>
    <mergeCell ref="V44:AC46"/>
    <mergeCell ref="AD44:BA44"/>
    <mergeCell ref="AD45:AK46"/>
    <mergeCell ref="AL45:AS46"/>
    <mergeCell ref="AT45:BA46"/>
    <mergeCell ref="AL39:AS39"/>
    <mergeCell ref="AT39:BA39"/>
    <mergeCell ref="B40:D40"/>
    <mergeCell ref="E40:F40"/>
    <mergeCell ref="G40:R40"/>
    <mergeCell ref="S40:U40"/>
    <mergeCell ref="V40:AC40"/>
    <mergeCell ref="AD40:AK40"/>
    <mergeCell ref="AL40:AS40"/>
    <mergeCell ref="AT40:BA40"/>
    <mergeCell ref="B39:D39"/>
    <mergeCell ref="E39:F39"/>
    <mergeCell ref="G39:R39"/>
    <mergeCell ref="S39:U39"/>
    <mergeCell ref="V39:AC39"/>
    <mergeCell ref="AD39:AK39"/>
    <mergeCell ref="AL37:AS37"/>
    <mergeCell ref="AT37:BA37"/>
    <mergeCell ref="B38:D38"/>
    <mergeCell ref="E38:F38"/>
    <mergeCell ref="G38:R38"/>
    <mergeCell ref="S38:U38"/>
    <mergeCell ref="V38:AC38"/>
    <mergeCell ref="AD38:AK38"/>
    <mergeCell ref="AL38:AS38"/>
    <mergeCell ref="AT38:BA38"/>
    <mergeCell ref="B37:D37"/>
    <mergeCell ref="E37:F37"/>
    <mergeCell ref="G37:R37"/>
    <mergeCell ref="S37:U37"/>
    <mergeCell ref="V37:AC37"/>
    <mergeCell ref="AD37:AK37"/>
    <mergeCell ref="AL35:AS35"/>
    <mergeCell ref="AT35:BA35"/>
    <mergeCell ref="B36:D36"/>
    <mergeCell ref="E36:F36"/>
    <mergeCell ref="G36:R36"/>
    <mergeCell ref="S36:U36"/>
    <mergeCell ref="V36:AC36"/>
    <mergeCell ref="AD36:AK36"/>
    <mergeCell ref="AL36:AS36"/>
    <mergeCell ref="AT36:BA36"/>
    <mergeCell ref="B35:D35"/>
    <mergeCell ref="E35:F35"/>
    <mergeCell ref="G35:R35"/>
    <mergeCell ref="S35:U35"/>
    <mergeCell ref="V35:AC35"/>
    <mergeCell ref="AD35:AK35"/>
    <mergeCell ref="AL33:AS33"/>
    <mergeCell ref="AT33:BA33"/>
    <mergeCell ref="B34:D34"/>
    <mergeCell ref="E34:F34"/>
    <mergeCell ref="G34:R34"/>
    <mergeCell ref="S34:U34"/>
    <mergeCell ref="V34:AC34"/>
    <mergeCell ref="AD34:AK34"/>
    <mergeCell ref="AL34:AS34"/>
    <mergeCell ref="AT34:BA34"/>
    <mergeCell ref="B33:D33"/>
    <mergeCell ref="E33:F33"/>
    <mergeCell ref="G33:R33"/>
    <mergeCell ref="S33:U33"/>
    <mergeCell ref="V33:AC33"/>
    <mergeCell ref="AD33:AK33"/>
    <mergeCell ref="AL31:AS31"/>
    <mergeCell ref="AT31:BA31"/>
    <mergeCell ref="B32:D32"/>
    <mergeCell ref="E32:F32"/>
    <mergeCell ref="G32:R32"/>
    <mergeCell ref="S32:U32"/>
    <mergeCell ref="V32:AC32"/>
    <mergeCell ref="AD32:AK32"/>
    <mergeCell ref="AL32:AS32"/>
    <mergeCell ref="AT32:BA32"/>
    <mergeCell ref="B31:D31"/>
    <mergeCell ref="E31:F31"/>
    <mergeCell ref="G31:R31"/>
    <mergeCell ref="S31:U31"/>
    <mergeCell ref="V31:AC31"/>
    <mergeCell ref="AD31:AK31"/>
    <mergeCell ref="B30:D30"/>
    <mergeCell ref="E30:F30"/>
    <mergeCell ref="G30:R30"/>
    <mergeCell ref="S30:U30"/>
    <mergeCell ref="V30:AC30"/>
    <mergeCell ref="AD30:AK30"/>
    <mergeCell ref="AL30:AS30"/>
    <mergeCell ref="AT30:BA30"/>
    <mergeCell ref="B29:D29"/>
    <mergeCell ref="E29:F29"/>
    <mergeCell ref="G29:R29"/>
    <mergeCell ref="S29:U29"/>
    <mergeCell ref="V29:AC29"/>
    <mergeCell ref="AD29:AK29"/>
    <mergeCell ref="B28:D28"/>
    <mergeCell ref="E28:F28"/>
    <mergeCell ref="G28:R28"/>
    <mergeCell ref="S28:U28"/>
    <mergeCell ref="V28:AC28"/>
    <mergeCell ref="AD28:AK28"/>
    <mergeCell ref="AL28:AS28"/>
    <mergeCell ref="AT28:BA28"/>
    <mergeCell ref="AL29:AS29"/>
    <mergeCell ref="AT29:BA29"/>
    <mergeCell ref="J20:AA20"/>
    <mergeCell ref="AW22:BA22"/>
    <mergeCell ref="B24:D27"/>
    <mergeCell ref="E24:F27"/>
    <mergeCell ref="G24:R27"/>
    <mergeCell ref="S24:U27"/>
    <mergeCell ref="V24:BA24"/>
    <mergeCell ref="V25:AC27"/>
    <mergeCell ref="AD25:BA25"/>
    <mergeCell ref="AD26:AK27"/>
    <mergeCell ref="AL26:AS27"/>
    <mergeCell ref="AT26:BA27"/>
    <mergeCell ref="J16:AA16"/>
    <mergeCell ref="B17:I17"/>
    <mergeCell ref="J17:AA17"/>
    <mergeCell ref="AE17:BA19"/>
    <mergeCell ref="J18:AA18"/>
    <mergeCell ref="J19:AA19"/>
    <mergeCell ref="B13:I13"/>
    <mergeCell ref="J13:AA13"/>
    <mergeCell ref="AE13:BA15"/>
    <mergeCell ref="J14:AA14"/>
    <mergeCell ref="B15:I15"/>
    <mergeCell ref="J15:AA15"/>
    <mergeCell ref="Z3:AE3"/>
    <mergeCell ref="AG8:AG9"/>
    <mergeCell ref="C9:E9"/>
    <mergeCell ref="B11:I11"/>
    <mergeCell ref="J11:AA11"/>
    <mergeCell ref="J12:AA12"/>
    <mergeCell ref="AC4:AD4"/>
    <mergeCell ref="O6:P6"/>
    <mergeCell ref="O7:P7"/>
    <mergeCell ref="B8:B9"/>
    <mergeCell ref="C8:E8"/>
    <mergeCell ref="F8:F9"/>
    <mergeCell ref="G8:N9"/>
    <mergeCell ref="O8:O9"/>
    <mergeCell ref="P8:AE9"/>
    <mergeCell ref="L4:N4"/>
    <mergeCell ref="O4:P4"/>
    <mergeCell ref="Q4:U4"/>
    <mergeCell ref="W4:X4"/>
    <mergeCell ref="Y4:Z4"/>
    <mergeCell ref="AA4:AB4"/>
  </mergeCells>
  <pageMargins left="0.19685039370078741" right="0.15748031496062992" top="0.17" bottom="0.17" header="0.17" footer="0.15748031496062992"/>
  <pageSetup paperSize="9" scale="80" orientation="landscape" verticalDpi="0" r:id="rId1"/>
  <rowBreaks count="4" manualBreakCount="4">
    <brk id="41" max="53" man="1"/>
    <brk id="67" max="53" man="1"/>
    <brk id="93" max="53" man="1"/>
    <brk id="141" max="53" man="1"/>
  </rowBreaks>
  <colBreaks count="1" manualBreakCount="1">
    <brk id="54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Фондовски</vt:lpstr>
      <vt:lpstr>Сопствени</vt:lpstr>
      <vt:lpstr>Донации</vt:lpstr>
      <vt:lpstr>ЗБИРЕН</vt:lpstr>
      <vt:lpstr>Донации!Print_Area</vt:lpstr>
      <vt:lpstr>ЗБИРЕН!Print_Area</vt:lpstr>
      <vt:lpstr>Сопствени!Print_Area</vt:lpstr>
      <vt:lpstr>Фондовски!Print_Area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pc3</cp:lastModifiedBy>
  <cp:lastPrinted>2016-02-26T08:01:31Z</cp:lastPrinted>
  <dcterms:created xsi:type="dcterms:W3CDTF">2012-02-24T00:29:08Z</dcterms:created>
  <dcterms:modified xsi:type="dcterms:W3CDTF">2017-12-22T14:01:27Z</dcterms:modified>
</cp:coreProperties>
</file>